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35" yWindow="60" windowWidth="14055" windowHeight="7635" activeTab="2"/>
  </bookViews>
  <sheets>
    <sheet name="Tabelle2" sheetId="2" r:id="rId1"/>
    <sheet name="Tabelle3" sheetId="3" r:id="rId2"/>
    <sheet name="Tabelle1" sheetId="1" r:id="rId3"/>
  </sheets>
  <definedNames>
    <definedName name="_xlnm.Print_Area" localSheetId="2">Tabelle1!$A$18:$K$350</definedName>
  </definedNames>
  <calcPr calcId="145621"/>
</workbook>
</file>

<file path=xl/calcChain.xml><?xml version="1.0" encoding="utf-8"?>
<calcChain xmlns="http://schemas.openxmlformats.org/spreadsheetml/2006/main">
  <c r="I35" i="1" l="1"/>
  <c r="H59" i="1" l="1"/>
  <c r="F54" i="1"/>
  <c r="H116" i="1"/>
  <c r="H97" i="1"/>
  <c r="H136" i="1"/>
  <c r="H137" i="1"/>
  <c r="H76" i="1"/>
  <c r="H79" i="1"/>
  <c r="H84" i="1"/>
  <c r="H85" i="1"/>
  <c r="H98" i="1"/>
  <c r="H99" i="1"/>
  <c r="H104" i="1"/>
  <c r="H110" i="1"/>
  <c r="H115" i="1"/>
  <c r="H149" i="1"/>
  <c r="H162" i="1"/>
  <c r="H175" i="1"/>
  <c r="H218" i="1"/>
  <c r="H235" i="1"/>
  <c r="H236" i="1"/>
  <c r="H237" i="1"/>
  <c r="H248" i="1"/>
  <c r="H135" i="1"/>
  <c r="H81" i="1"/>
  <c r="F100" i="1"/>
  <c r="H100" i="1"/>
  <c r="F69" i="1"/>
  <c r="H54" i="1"/>
  <c r="F55" i="1"/>
  <c r="H55" i="1"/>
  <c r="H56" i="1"/>
  <c r="F57" i="1"/>
  <c r="H57" i="1" s="1"/>
  <c r="F58" i="1"/>
  <c r="H58" i="1" s="1"/>
  <c r="H61" i="1"/>
  <c r="H64" i="1"/>
  <c r="H69" i="1"/>
  <c r="F70" i="1"/>
  <c r="H70" i="1"/>
  <c r="F71" i="1"/>
  <c r="H71" i="1"/>
  <c r="H77" i="1"/>
  <c r="H78" i="1"/>
  <c r="H80" i="1"/>
  <c r="H82" i="1"/>
  <c r="H83" i="1"/>
  <c r="H86" i="1"/>
  <c r="H87" i="1"/>
  <c r="H88" i="1"/>
  <c r="H89" i="1"/>
  <c r="H90" i="1"/>
  <c r="H91" i="1"/>
  <c r="H92" i="1"/>
  <c r="H101" i="1"/>
  <c r="H102" i="1"/>
  <c r="F103" i="1"/>
  <c r="H103" i="1"/>
  <c r="H109" i="1"/>
  <c r="H111" i="1"/>
  <c r="H112" i="1"/>
  <c r="H113" i="1"/>
  <c r="H114" i="1"/>
  <c r="H117" i="1"/>
  <c r="H118" i="1"/>
  <c r="H119" i="1"/>
  <c r="H121" i="1"/>
  <c r="H122" i="1"/>
  <c r="H124" i="1"/>
  <c r="H125" i="1"/>
  <c r="H130" i="1"/>
  <c r="H131" i="1"/>
  <c r="H132" i="1"/>
  <c r="H133" i="1"/>
  <c r="H134" i="1"/>
  <c r="H138" i="1"/>
  <c r="H139" i="1"/>
  <c r="H140" i="1"/>
  <c r="H141" i="1"/>
  <c r="H142" i="1"/>
  <c r="H144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3" i="1"/>
  <c r="H164" i="1"/>
  <c r="H165" i="1"/>
  <c r="H166" i="1"/>
  <c r="H167" i="1"/>
  <c r="H168" i="1"/>
  <c r="H173" i="1"/>
  <c r="H174" i="1"/>
  <c r="H176" i="1"/>
  <c r="H177" i="1"/>
  <c r="H178" i="1"/>
  <c r="H179" i="1"/>
  <c r="H180" i="1"/>
  <c r="H181" i="1"/>
  <c r="H182" i="1"/>
  <c r="H183" i="1"/>
  <c r="H184" i="1"/>
  <c r="H185" i="1"/>
  <c r="H186" i="1"/>
  <c r="H191" i="1"/>
  <c r="H192" i="1"/>
  <c r="H193" i="1"/>
  <c r="H194" i="1"/>
  <c r="H195" i="1"/>
  <c r="H196" i="1"/>
  <c r="H197" i="1"/>
  <c r="H198" i="1"/>
  <c r="H199" i="1"/>
  <c r="H200" i="1"/>
  <c r="H201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9" i="1"/>
  <c r="H225" i="1"/>
  <c r="H226" i="1"/>
  <c r="H227" i="1"/>
  <c r="H228" i="1"/>
  <c r="H229" i="1"/>
  <c r="H230" i="1"/>
  <c r="I231" i="1"/>
  <c r="H238" i="1"/>
  <c r="H239" i="1"/>
  <c r="H240" i="1"/>
  <c r="H241" i="1"/>
  <c r="H242" i="1"/>
  <c r="H243" i="1"/>
  <c r="H244" i="1"/>
  <c r="H245" i="1"/>
  <c r="H246" i="1"/>
  <c r="H247" i="1"/>
  <c r="H249" i="1"/>
  <c r="F254" i="1"/>
  <c r="H254" i="1" s="1"/>
  <c r="F255" i="1"/>
  <c r="H255" i="1" s="1"/>
  <c r="F256" i="1"/>
  <c r="H256" i="1" s="1"/>
  <c r="F257" i="1"/>
  <c r="H257" i="1" s="1"/>
  <c r="F258" i="1"/>
  <c r="H258" i="1" s="1"/>
  <c r="G39" i="1"/>
  <c r="I305" i="1"/>
  <c r="I202" i="1"/>
  <c r="I105" i="1"/>
  <c r="I303" i="1"/>
  <c r="I298" i="1"/>
  <c r="I259" i="1" l="1"/>
  <c r="I307" i="1" s="1"/>
  <c r="I221" i="1"/>
  <c r="I304" i="1" s="1"/>
  <c r="I187" i="1"/>
  <c r="I302" i="1" s="1"/>
  <c r="I145" i="1"/>
  <c r="I300" i="1" s="1"/>
  <c r="I126" i="1"/>
  <c r="I299" i="1" s="1"/>
  <c r="I250" i="1"/>
  <c r="I306" i="1" s="1"/>
  <c r="I169" i="1"/>
  <c r="I301" i="1" s="1"/>
  <c r="I72" i="1"/>
  <c r="I296" i="1" s="1"/>
  <c r="I93" i="1"/>
  <c r="I297" i="1" s="1"/>
  <c r="I65" i="1"/>
  <c r="I295" i="1" l="1"/>
  <c r="I263" i="1"/>
  <c r="I264" i="1" l="1"/>
  <c r="I308" i="1" s="1"/>
  <c r="I265" i="1" l="1"/>
  <c r="I267" i="1" l="1"/>
  <c r="I310" i="1" s="1"/>
  <c r="I266" i="1"/>
  <c r="I309" i="1" s="1"/>
  <c r="I268" i="1"/>
  <c r="I311" i="1" s="1"/>
  <c r="I269" i="1" l="1"/>
  <c r="I270" i="1" s="1"/>
  <c r="I271" i="1" l="1"/>
  <c r="I312" i="1"/>
  <c r="I39" i="1"/>
  <c r="I272" i="1" l="1"/>
  <c r="I313" i="1" s="1"/>
  <c r="I38" i="1"/>
  <c r="K274" i="1"/>
  <c r="F282" i="1" s="1"/>
  <c r="I40" i="1" l="1"/>
  <c r="I41" i="1" s="1"/>
  <c r="K38" i="1"/>
  <c r="F284" i="1"/>
  <c r="F283" i="1"/>
  <c r="K281" i="1" s="1"/>
  <c r="I274" i="1" l="1"/>
  <c r="K41" i="1"/>
</calcChain>
</file>

<file path=xl/sharedStrings.xml><?xml version="1.0" encoding="utf-8"?>
<sst xmlns="http://schemas.openxmlformats.org/spreadsheetml/2006/main" count="1183" uniqueCount="464">
  <si>
    <t>Beitrag:</t>
  </si>
  <si>
    <t>Datum:</t>
  </si>
  <si>
    <t>FAX:</t>
  </si>
  <si>
    <t>Vorbereitungszeit/ Recherche</t>
  </si>
  <si>
    <t>Anz. Tage</t>
  </si>
  <si>
    <t>Drehzeit:</t>
  </si>
  <si>
    <t>Drehort:</t>
  </si>
  <si>
    <t>Drehgebiet:</t>
  </si>
  <si>
    <t>Postproduktion</t>
  </si>
  <si>
    <t>Abnahme:</t>
  </si>
  <si>
    <t>Länge:</t>
  </si>
  <si>
    <t>Minuten</t>
  </si>
  <si>
    <t>Kosten</t>
  </si>
  <si>
    <t>Minutenpreis</t>
  </si>
  <si>
    <t>Art</t>
  </si>
  <si>
    <t>Nr.</t>
  </si>
  <si>
    <t>Buch.Nr.</t>
  </si>
  <si>
    <t>lfd. Nr.</t>
  </si>
  <si>
    <t>Gesamt</t>
  </si>
  <si>
    <t>Summe</t>
  </si>
  <si>
    <t>01/</t>
  </si>
  <si>
    <t>Autor 1</t>
  </si>
  <si>
    <t>02/</t>
  </si>
  <si>
    <t>Autor 2</t>
  </si>
  <si>
    <t>03/</t>
  </si>
  <si>
    <t>Autor 3</t>
  </si>
  <si>
    <t>04/</t>
  </si>
  <si>
    <t>Regie</t>
  </si>
  <si>
    <t>05/</t>
  </si>
  <si>
    <t>06/</t>
  </si>
  <si>
    <t>Wissenschaftler 1</t>
  </si>
  <si>
    <t>07/</t>
  </si>
  <si>
    <t>Wissenschaftler 2</t>
  </si>
  <si>
    <t>08/</t>
  </si>
  <si>
    <t>09/</t>
  </si>
  <si>
    <t>10/</t>
  </si>
  <si>
    <t>11/</t>
  </si>
  <si>
    <t>Supervision</t>
  </si>
  <si>
    <t>00/</t>
  </si>
  <si>
    <t>Summe Planungsstab/ Recherche</t>
  </si>
  <si>
    <t>Summe VB- Stab/ Motivsuche</t>
  </si>
  <si>
    <t>Buch. Nr.</t>
  </si>
  <si>
    <t>12/</t>
  </si>
  <si>
    <t>Kamera 2</t>
  </si>
  <si>
    <t>13/</t>
  </si>
  <si>
    <t>Assi 1</t>
  </si>
  <si>
    <t>14/</t>
  </si>
  <si>
    <t>Assi 2</t>
  </si>
  <si>
    <t>Toning.</t>
  </si>
  <si>
    <t>Tonassi</t>
  </si>
  <si>
    <t>Beleuchter 1</t>
  </si>
  <si>
    <t>Beleuchter 2</t>
  </si>
  <si>
    <t>Helfer 1</t>
  </si>
  <si>
    <t>Helfer 2</t>
  </si>
  <si>
    <t>Maskenbild</t>
  </si>
  <si>
    <t>Mischmeister</t>
  </si>
  <si>
    <t>Produktionsleiter</t>
  </si>
  <si>
    <t>Aufnahmeleiter</t>
  </si>
  <si>
    <t>Grafik/ Personal</t>
  </si>
  <si>
    <t>K- Wagen</t>
  </si>
  <si>
    <t>Grip, klein</t>
  </si>
  <si>
    <t>Ton/ Zusatz</t>
  </si>
  <si>
    <t>Licht eigen</t>
  </si>
  <si>
    <t>Licht fremd</t>
  </si>
  <si>
    <t>Anmietung 1</t>
  </si>
  <si>
    <t>Anmietung 2</t>
  </si>
  <si>
    <t>Anmietung 3</t>
  </si>
  <si>
    <t>Summe Dreh/ Mieten</t>
  </si>
  <si>
    <t>Sichten</t>
  </si>
  <si>
    <t>Umspielen</t>
  </si>
  <si>
    <t>AVID</t>
  </si>
  <si>
    <t>Mischung/ Studio</t>
  </si>
  <si>
    <t>Tonbearbeitung</t>
  </si>
  <si>
    <t>ProDigi 30</t>
  </si>
  <si>
    <t>Film 16 mm Umkehr</t>
  </si>
  <si>
    <t>Film 16 mm Negativ</t>
  </si>
  <si>
    <t>Film 35 mm Negativ</t>
  </si>
  <si>
    <t>Kosten Kopierwerk</t>
  </si>
  <si>
    <t>Beta SP 20'</t>
  </si>
  <si>
    <t>Beta Sp 30'</t>
  </si>
  <si>
    <t>Beta SP 60'</t>
  </si>
  <si>
    <t>Beta SP 90'</t>
  </si>
  <si>
    <t>VHS 60'</t>
  </si>
  <si>
    <t>Bühnenmaterial</t>
  </si>
  <si>
    <t>Brenner, Folien etc.</t>
  </si>
  <si>
    <t>Bewirtung im Bild</t>
  </si>
  <si>
    <t>Kleinmaterial</t>
  </si>
  <si>
    <t>Summe Verbrauchsmaterial</t>
  </si>
  <si>
    <t>Anzahl</t>
  </si>
  <si>
    <t>Teiln.</t>
  </si>
  <si>
    <t>PKW VB- Stab</t>
  </si>
  <si>
    <t>PKW Motivsuche</t>
  </si>
  <si>
    <t>PKW Dreh</t>
  </si>
  <si>
    <t>PKW Schnitt</t>
  </si>
  <si>
    <t>PKW Produktion</t>
  </si>
  <si>
    <t>PKW fremd</t>
  </si>
  <si>
    <t>LKW fremd</t>
  </si>
  <si>
    <t>Flug</t>
  </si>
  <si>
    <t>Bahn</t>
  </si>
  <si>
    <t>Bahnexpress</t>
  </si>
  <si>
    <t>Fremdexpress</t>
  </si>
  <si>
    <t>Post</t>
  </si>
  <si>
    <t>Summe Transport</t>
  </si>
  <si>
    <t>Planung Tag</t>
  </si>
  <si>
    <t>Planung Nacht</t>
  </si>
  <si>
    <t>Dreh Tag</t>
  </si>
  <si>
    <t>Dreh Nacht</t>
  </si>
  <si>
    <t>Postprod. Tag</t>
  </si>
  <si>
    <t>Postprod. Nacht</t>
  </si>
  <si>
    <t>Darsteller Tag</t>
  </si>
  <si>
    <t>Darsteller Nacht</t>
  </si>
  <si>
    <t>Taxikosten</t>
  </si>
  <si>
    <t>Transport vor Ort</t>
  </si>
  <si>
    <t>Bewirtung Recherche/ VB</t>
  </si>
  <si>
    <t>Bewirtung Dreh</t>
  </si>
  <si>
    <t>Urhebervergütung</t>
  </si>
  <si>
    <t>Aufzeichn. Rechte</t>
  </si>
  <si>
    <t>Materialentschädigung</t>
  </si>
  <si>
    <t>Fremdfilme</t>
  </si>
  <si>
    <t>Bewirtung Produktion</t>
  </si>
  <si>
    <t>Drehgenehmigungen</t>
  </si>
  <si>
    <t>Redakteur 1</t>
  </si>
  <si>
    <t>Redakteur 2</t>
  </si>
  <si>
    <t>Summe Redaktion</t>
  </si>
  <si>
    <t>1.</t>
  </si>
  <si>
    <t>2.</t>
  </si>
  <si>
    <t>3.</t>
  </si>
  <si>
    <t>4.</t>
  </si>
  <si>
    <t>5.</t>
  </si>
  <si>
    <t>6.</t>
  </si>
  <si>
    <t>Summe Honorare Darsteller</t>
  </si>
  <si>
    <t>Telefon Dreh</t>
  </si>
  <si>
    <t xml:space="preserve">Telefon Postprod. </t>
  </si>
  <si>
    <t>Repro</t>
  </si>
  <si>
    <t>Fundus (Kauf)</t>
  </si>
  <si>
    <t>Leihgeb. Ausstattung</t>
  </si>
  <si>
    <t>Telefon Produktion</t>
  </si>
  <si>
    <t>Telegramm</t>
  </si>
  <si>
    <t>KFZ- Gebühren</t>
  </si>
  <si>
    <t>Grafik/ Gerät</t>
  </si>
  <si>
    <t>Summe sonstige Kosten</t>
  </si>
  <si>
    <t>Honorar</t>
  </si>
  <si>
    <t>Urlaubse.</t>
  </si>
  <si>
    <t>Name:</t>
  </si>
  <si>
    <t>Summe Sozialabgaben/ Urlaubsentsch.</t>
  </si>
  <si>
    <t>Kosten gesamt, vor St., vor HU, vor Gewinn</t>
  </si>
  <si>
    <t>Rohkosten</t>
  </si>
  <si>
    <t>Überziehungsreserve</t>
  </si>
  <si>
    <t>Kosten vor Steuern</t>
  </si>
  <si>
    <t>Endsumme/ Rechnungssumme</t>
  </si>
  <si>
    <t>15/</t>
  </si>
  <si>
    <t>16/</t>
  </si>
  <si>
    <t>17/</t>
  </si>
  <si>
    <t>18/</t>
  </si>
  <si>
    <t>19/</t>
  </si>
  <si>
    <t>20/</t>
  </si>
  <si>
    <t>Summe Stab/ Dreh:</t>
  </si>
  <si>
    <t>Summe Stab/ Postproduktion</t>
  </si>
  <si>
    <t>in Worten</t>
  </si>
  <si>
    <t>Kosten: Zusammenstellung/Konditionen/HU/UG/Steuer</t>
  </si>
  <si>
    <t>in %</t>
  </si>
  <si>
    <t>verantw. Redakteur:</t>
  </si>
  <si>
    <t>Auftraggeber:</t>
  </si>
  <si>
    <t>Redaktion:</t>
  </si>
  <si>
    <t>Anz. Tg.</t>
  </si>
  <si>
    <t>Kosten Tg</t>
  </si>
  <si>
    <t>Anz. Tg</t>
  </si>
  <si>
    <t>Flug/KM</t>
  </si>
  <si>
    <t>Preis</t>
  </si>
  <si>
    <t>Tage</t>
  </si>
  <si>
    <t>Bereich</t>
  </si>
  <si>
    <t>02-&gt;Regie</t>
  </si>
  <si>
    <t>01-&gt;Redaktion</t>
  </si>
  <si>
    <t>03-&gt;Dreh</t>
  </si>
  <si>
    <t>04-&gt;Postproduktion</t>
  </si>
  <si>
    <t>05-&gt;Produktion</t>
  </si>
  <si>
    <t>06-&gt;Technik</t>
  </si>
  <si>
    <t>01-&gt;Planung</t>
  </si>
  <si>
    <t>02-&gt;Motiv</t>
  </si>
  <si>
    <t>03-&gt;Stab/Dreh</t>
  </si>
  <si>
    <t>04-&lt;Stab/Post</t>
  </si>
  <si>
    <t>05-&gt;Mieten/Dreh</t>
  </si>
  <si>
    <t>06-&gt;Mieten eig./Fremd</t>
  </si>
  <si>
    <t>07-&gt;Verbrauch</t>
  </si>
  <si>
    <t>08-&gt;Transport</t>
  </si>
  <si>
    <t>09-&gt;Reisek.</t>
  </si>
  <si>
    <t>10-&gt;Redaktion</t>
  </si>
  <si>
    <t>11-Darsteller</t>
  </si>
  <si>
    <t>12-&gt;sonstige</t>
  </si>
  <si>
    <t>13-&gt;Sozial</t>
  </si>
  <si>
    <t>Ber.</t>
  </si>
  <si>
    <t xml:space="preserve">Art </t>
  </si>
  <si>
    <t>Nr</t>
  </si>
  <si>
    <t>Kosten Sozialabg./ Urlaubsentsch. 13/00/00/</t>
  </si>
  <si>
    <t>Sonstige Kosten 12/00/00/</t>
  </si>
  <si>
    <t>Honorare Darsteller 11/00/00/</t>
  </si>
  <si>
    <t>Kosten Redaktion 10/00/00/</t>
  </si>
  <si>
    <t>Reisekosten 09/00/00/</t>
  </si>
  <si>
    <t>Transportkosten 08/00/00/</t>
  </si>
  <si>
    <t>Verbrauchsmaterial 07/00/00/</t>
  </si>
  <si>
    <t>Mieten Dreh 05/00/00/</t>
  </si>
  <si>
    <t>Stab Produktion/ Postproduktion 04/00/00/</t>
  </si>
  <si>
    <t>Stab/ Dreh 03/00/00/</t>
  </si>
  <si>
    <t>VB-Stab/ Motivsuche 02/00/00/</t>
  </si>
  <si>
    <t>Planung/ Recherche /01/00/00/</t>
  </si>
  <si>
    <t>21/</t>
  </si>
  <si>
    <t>22/</t>
  </si>
  <si>
    <t>23/</t>
  </si>
  <si>
    <t>24/</t>
  </si>
  <si>
    <t>25/</t>
  </si>
  <si>
    <t>26/</t>
  </si>
  <si>
    <t>27/</t>
  </si>
  <si>
    <t>28/</t>
  </si>
  <si>
    <t>29/</t>
  </si>
  <si>
    <t>31/</t>
  </si>
  <si>
    <t>101/</t>
  </si>
  <si>
    <t>102/</t>
  </si>
  <si>
    <t>103/</t>
  </si>
  <si>
    <t>104/</t>
  </si>
  <si>
    <t>105/</t>
  </si>
  <si>
    <t>106/</t>
  </si>
  <si>
    <t>107/</t>
  </si>
  <si>
    <t>108/</t>
  </si>
  <si>
    <t>109/</t>
  </si>
  <si>
    <t>110/</t>
  </si>
  <si>
    <t>111/</t>
  </si>
  <si>
    <t>112/</t>
  </si>
  <si>
    <t>113/</t>
  </si>
  <si>
    <t>114/</t>
  </si>
  <si>
    <t>115/</t>
  </si>
  <si>
    <t>116/</t>
  </si>
  <si>
    <t>117/</t>
  </si>
  <si>
    <t>118/</t>
  </si>
  <si>
    <t>119/</t>
  </si>
  <si>
    <t>120/</t>
  </si>
  <si>
    <t>121/</t>
  </si>
  <si>
    <t>122/</t>
  </si>
  <si>
    <t>123/</t>
  </si>
  <si>
    <t>124/</t>
  </si>
  <si>
    <t>125/</t>
  </si>
  <si>
    <t>126/</t>
  </si>
  <si>
    <t>127/</t>
  </si>
  <si>
    <t>128/</t>
  </si>
  <si>
    <t>129/</t>
  </si>
  <si>
    <t>130/</t>
  </si>
  <si>
    <t>131/</t>
  </si>
  <si>
    <t>132/</t>
  </si>
  <si>
    <t>133/</t>
  </si>
  <si>
    <t>134/</t>
  </si>
  <si>
    <t>135/</t>
  </si>
  <si>
    <t>136/</t>
  </si>
  <si>
    <t>137/</t>
  </si>
  <si>
    <t>138/</t>
  </si>
  <si>
    <t>139/</t>
  </si>
  <si>
    <t>140/</t>
  </si>
  <si>
    <t>141/</t>
  </si>
  <si>
    <t>142/</t>
  </si>
  <si>
    <t>143/</t>
  </si>
  <si>
    <t>144/</t>
  </si>
  <si>
    <t>145/</t>
  </si>
  <si>
    <t>150/</t>
  </si>
  <si>
    <t>151/</t>
  </si>
  <si>
    <t>152/</t>
  </si>
  <si>
    <t>153/</t>
  </si>
  <si>
    <t>154/</t>
  </si>
  <si>
    <t>155/</t>
  </si>
  <si>
    <t>156/</t>
  </si>
  <si>
    <t>157/</t>
  </si>
  <si>
    <t>158/</t>
  </si>
  <si>
    <t>159/</t>
  </si>
  <si>
    <t>160/</t>
  </si>
  <si>
    <t>161/</t>
  </si>
  <si>
    <t>180/</t>
  </si>
  <si>
    <t>181/</t>
  </si>
  <si>
    <t>182/</t>
  </si>
  <si>
    <t>183/</t>
  </si>
  <si>
    <t>184/</t>
  </si>
  <si>
    <t>185/</t>
  </si>
  <si>
    <t>186/</t>
  </si>
  <si>
    <t>187/</t>
  </si>
  <si>
    <t>188/</t>
  </si>
  <si>
    <t>189/</t>
  </si>
  <si>
    <t>201/</t>
  </si>
  <si>
    <t>202/</t>
  </si>
  <si>
    <t>203/</t>
  </si>
  <si>
    <t>204/</t>
  </si>
  <si>
    <t>205/</t>
  </si>
  <si>
    <t>206/</t>
  </si>
  <si>
    <t>207/</t>
  </si>
  <si>
    <t>208/</t>
  </si>
  <si>
    <t>209/</t>
  </si>
  <si>
    <t>32/</t>
  </si>
  <si>
    <t>33/</t>
  </si>
  <si>
    <t>34/</t>
  </si>
  <si>
    <t>35/</t>
  </si>
  <si>
    <t>36/</t>
  </si>
  <si>
    <t>37/</t>
  </si>
  <si>
    <t>38/</t>
  </si>
  <si>
    <t>39/</t>
  </si>
  <si>
    <t>40/</t>
  </si>
  <si>
    <t>41/</t>
  </si>
  <si>
    <t>42/</t>
  </si>
  <si>
    <t>251/</t>
  </si>
  <si>
    <t>252/</t>
  </si>
  <si>
    <t>253/</t>
  </si>
  <si>
    <t>254/</t>
  </si>
  <si>
    <t>255/</t>
  </si>
  <si>
    <t>256/</t>
  </si>
  <si>
    <t>257/</t>
  </si>
  <si>
    <t>258/</t>
  </si>
  <si>
    <t>259/</t>
  </si>
  <si>
    <t>260/</t>
  </si>
  <si>
    <t>261/</t>
  </si>
  <si>
    <t>262/</t>
  </si>
  <si>
    <t>263/</t>
  </si>
  <si>
    <t>264/</t>
  </si>
  <si>
    <t>500/</t>
  </si>
  <si>
    <t>xx.</t>
  </si>
  <si>
    <t>Name</t>
  </si>
  <si>
    <t>18% Soz.Abg.</t>
  </si>
  <si>
    <t>Erklärung der</t>
  </si>
  <si>
    <t>Buchungsnummer</t>
  </si>
  <si>
    <t>Kostenaufstellung</t>
  </si>
  <si>
    <t>%</t>
  </si>
  <si>
    <t>Handlungskosten, bez. auf 14/00/00/</t>
  </si>
  <si>
    <t>Konditionen</t>
  </si>
  <si>
    <t>Gesamtkosten/ Rechnungssumme:</t>
  </si>
  <si>
    <t>Kosten vor Steuern:</t>
  </si>
  <si>
    <t>102a/</t>
  </si>
  <si>
    <t>Summe Reisekosten</t>
  </si>
  <si>
    <t>157a/</t>
  </si>
  <si>
    <t>Übergepäck Flug</t>
  </si>
  <si>
    <t>4 Ka. Ü-Wagen / Anmietung</t>
  </si>
  <si>
    <t>Mobil:</t>
  </si>
  <si>
    <t>Elektriker</t>
  </si>
  <si>
    <t>Moderation</t>
  </si>
  <si>
    <t>VB</t>
  </si>
  <si>
    <t>Stab Dreh</t>
  </si>
  <si>
    <t>Mieten Dreh</t>
  </si>
  <si>
    <t>Transport</t>
  </si>
  <si>
    <t>Reisekosten</t>
  </si>
  <si>
    <t>Redaktion</t>
  </si>
  <si>
    <t>Darsteller</t>
  </si>
  <si>
    <t>Sonst.</t>
  </si>
  <si>
    <t>Sozial</t>
  </si>
  <si>
    <t>14#1</t>
  </si>
  <si>
    <t>MWSt</t>
  </si>
  <si>
    <t>UG</t>
  </si>
  <si>
    <t>HK</t>
  </si>
  <si>
    <t>KOSTENVERTEILUNG NACH ART</t>
  </si>
  <si>
    <t>Kostenzusammenstellung nach Art:</t>
  </si>
  <si>
    <t>Planung</t>
  </si>
  <si>
    <t>Verbrauchsmat.</t>
  </si>
  <si>
    <t>leitender Techniker</t>
  </si>
  <si>
    <t>Kamerapodeste</t>
  </si>
  <si>
    <t>267/</t>
  </si>
  <si>
    <t>268/</t>
  </si>
  <si>
    <t>Datum</t>
  </si>
  <si>
    <t>Bühne, fremd</t>
  </si>
  <si>
    <t>Miete Projektoren/ Gerät</t>
  </si>
  <si>
    <t>Oparator</t>
  </si>
  <si>
    <t>Cutter</t>
  </si>
  <si>
    <t>5 Ka. Ü-Wagen / Anmietung</t>
  </si>
  <si>
    <t>Lichttürme/ Riggs</t>
  </si>
  <si>
    <t>Unternehmensgewinn, bez. auf 14/00/00/</t>
  </si>
  <si>
    <t>€</t>
  </si>
  <si>
    <t>Preise in €</t>
  </si>
  <si>
    <t>Bemerkung</t>
  </si>
  <si>
    <t>nach Personal bzw. Pos.</t>
  </si>
  <si>
    <t>Tel:</t>
  </si>
  <si>
    <t>Zuspielung Computer</t>
  </si>
  <si>
    <t>bez auf 14/02/00</t>
  </si>
  <si>
    <t>Sprecher 1</t>
  </si>
  <si>
    <t>Berater 1</t>
  </si>
  <si>
    <t>Kosten Zahlungsziel</t>
  </si>
  <si>
    <t>Kosten vor Steuern, vor Zahlungsziel</t>
  </si>
  <si>
    <t>Anz. Tage:</t>
  </si>
  <si>
    <t>Vertrag vom:</t>
  </si>
  <si>
    <t>18#1</t>
  </si>
  <si>
    <t>Mischung/ Sprachaufnahme:</t>
  </si>
  <si>
    <t>Hundert-TSD.</t>
  </si>
  <si>
    <t>Zehn-TSD</t>
  </si>
  <si>
    <t>Tausend</t>
  </si>
  <si>
    <t>Kamera Beta SP</t>
  </si>
  <si>
    <t>Kamera DV</t>
  </si>
  <si>
    <t>Zubehör</t>
  </si>
  <si>
    <t>inkl. Ton</t>
  </si>
  <si>
    <t>Mieten Postprod.</t>
  </si>
  <si>
    <t>Mieten Postprod. 06/00/00/</t>
  </si>
  <si>
    <t>Summe Mieten Postprod.</t>
  </si>
  <si>
    <t>Gesamt Tage:</t>
  </si>
  <si>
    <t xml:space="preserve"> Kalkulation</t>
  </si>
  <si>
    <t>Final Cut Pro Mac</t>
  </si>
  <si>
    <t>Berater 2</t>
  </si>
  <si>
    <t>Mischpult groß</t>
  </si>
  <si>
    <t>Studio Dreh</t>
  </si>
  <si>
    <t>Schnittmobil/ Anmietung</t>
  </si>
  <si>
    <t>Digital Video</t>
  </si>
  <si>
    <t>DAT</t>
  </si>
  <si>
    <t>CD</t>
  </si>
  <si>
    <t>DVD</t>
  </si>
  <si>
    <t>M- Disc</t>
  </si>
  <si>
    <t>Musikrechte Kauf gemafrei</t>
  </si>
  <si>
    <t>Telefon VB- Stab</t>
  </si>
  <si>
    <t>Fremdmaterial</t>
  </si>
  <si>
    <t>Verlag/ GEMA etc.</t>
  </si>
  <si>
    <t>Handwerker fremd</t>
  </si>
  <si>
    <t>Bühne</t>
  </si>
  <si>
    <t>Spezialkamera</t>
  </si>
  <si>
    <t>Tagespreis</t>
  </si>
  <si>
    <t>Internetverbindung</t>
  </si>
  <si>
    <t>km</t>
  </si>
  <si>
    <t xml:space="preserve">Statistischer Teil: </t>
  </si>
  <si>
    <t>Stab Post- Produktion</t>
  </si>
  <si>
    <t>Filmtrick</t>
  </si>
  <si>
    <t>Trick/ Grafik</t>
  </si>
  <si>
    <t>Zinskosten Zahlungsziel 20,5%pa</t>
  </si>
  <si>
    <t>Sendetermin/ Erstsendung:</t>
  </si>
  <si>
    <t>Die Abrechnung erfolgt in EURO.</t>
  </si>
  <si>
    <t>Hundert</t>
  </si>
  <si>
    <t>Zehn</t>
  </si>
  <si>
    <t>Ein</t>
  </si>
  <si>
    <t>Euro-Cent</t>
  </si>
  <si>
    <t>lt. Vertrag</t>
  </si>
  <si>
    <t xml:space="preserve">Teilzahlung </t>
  </si>
  <si>
    <t>Teilzahlungen lt. Vertrag</t>
  </si>
  <si>
    <t>Datum Fälligkeit</t>
  </si>
  <si>
    <t>gesamt</t>
  </si>
  <si>
    <t>zbV</t>
  </si>
  <si>
    <t>nach Aufwand</t>
  </si>
  <si>
    <t>pauschal</t>
  </si>
  <si>
    <t>ges. Mehrwertsteuer, bez. auf 18/02/00/</t>
  </si>
  <si>
    <t>Kamera 1/ Regie</t>
  </si>
  <si>
    <t>Vertragsabschluß</t>
  </si>
  <si>
    <t>Drehbeginn</t>
  </si>
  <si>
    <t>Endabnahme</t>
  </si>
  <si>
    <t>Beistellung</t>
  </si>
  <si>
    <t>Verbrauchsmat</t>
  </si>
  <si>
    <t>Die endgültige Kalkulation ist Bestandteil des Vertrages</t>
  </si>
  <si>
    <t>Name Beitrag</t>
  </si>
  <si>
    <t>einmalig im Jahr</t>
  </si>
  <si>
    <t>null</t>
  </si>
  <si>
    <t>Versicherungen</t>
  </si>
  <si>
    <t>Name der Produktion</t>
  </si>
  <si>
    <t>Ort</t>
  </si>
  <si>
    <t xml:space="preserve">Strasse </t>
  </si>
  <si>
    <t>www.</t>
  </si>
  <si>
    <t>Logo der Prod.</t>
  </si>
  <si>
    <t xml:space="preserve">St. Nr.:        FA.:
St.- Nr.:        FA: </t>
  </si>
  <si>
    <t xml:space="preserve">
</t>
  </si>
  <si>
    <t>Prod. Nr.:</t>
  </si>
  <si>
    <r>
      <rPr>
        <sz val="12"/>
        <color indexed="12"/>
        <rFont val="Arial"/>
        <family val="2"/>
      </rPr>
      <t>(siehe Vertrag)</t>
    </r>
    <r>
      <rPr>
        <b/>
        <sz val="12"/>
        <color indexed="12"/>
        <rFont val="Arial"/>
        <family val="2"/>
      </rPr>
      <t xml:space="preserve">
</t>
    </r>
  </si>
  <si>
    <t>lt.Vertrag</t>
  </si>
  <si>
    <t>??% MWSt.:</t>
  </si>
  <si>
    <t>! Der Autor übernimmt keine Gewähr für die Richtigkeit und Vollständigkeit dieser Aufstellung !</t>
  </si>
  <si>
    <t>Bemerkungen zur Anwendung dieser Tabellenkalkulation:</t>
  </si>
  <si>
    <t>Die Kalkulation wurde sorgfältig erstellt. Trotzdem übernimmt der Autor keine Garantie für die Richtigkeit.</t>
  </si>
  <si>
    <t>Kontrollieren Sie nach Fertigstellung stichprobenartig Ihre Kalkulation.</t>
  </si>
  <si>
    <t>Passen Sie die Honorare und Preise Ihren Erfordernissen an.</t>
  </si>
  <si>
    <t>Korrespondierende Felder und Funktionen verändern sich dann automatisch.</t>
  </si>
  <si>
    <t>Füllen Sie lediglich die gelb unterlegten Felder aus.</t>
  </si>
  <si>
    <t>Wenn Sie diese Kalkulation erweitern, stellen Sie sicher, dass die Funktionen übernommen werden.</t>
  </si>
  <si>
    <t>Für Anregungen bin ich immer offen.</t>
  </si>
  <si>
    <t>Peter Vinzens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</si>
</sst>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DM&quot;"/>
    <numFmt numFmtId="165" formatCode="#,##0.00\ _D_M"/>
    <numFmt numFmtId="166" formatCode="0.0000"/>
  </numFmts>
  <fonts count="60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4"/>
      <color indexed="8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u/>
      <sz val="10"/>
      <color indexed="12"/>
      <name val="Arial"/>
      <family val="2"/>
    </font>
    <font>
      <b/>
      <u/>
      <sz val="8"/>
      <color indexed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22"/>
      <color indexed="12"/>
      <name val="Arial"/>
      <family val="2"/>
    </font>
    <font>
      <sz val="12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16"/>
      <color indexed="12"/>
      <name val="Arial"/>
      <family val="2"/>
    </font>
    <font>
      <b/>
      <sz val="16"/>
      <color indexed="53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sz val="12"/>
      <color indexed="53"/>
      <name val="Arial"/>
      <family val="2"/>
    </font>
    <font>
      <b/>
      <u/>
      <sz val="10"/>
      <color indexed="53"/>
      <name val="Arial"/>
      <family val="2"/>
    </font>
    <font>
      <b/>
      <sz val="8"/>
      <color indexed="53"/>
      <name val="Arial"/>
      <family val="2"/>
    </font>
    <font>
      <b/>
      <sz val="14"/>
      <color indexed="53"/>
      <name val="Arial"/>
      <family val="2"/>
    </font>
    <font>
      <sz val="8"/>
      <color indexed="53"/>
      <name val="Arial"/>
      <family val="2"/>
    </font>
    <font>
      <b/>
      <sz val="18"/>
      <color indexed="53"/>
      <name val="Arial"/>
      <family val="2"/>
    </font>
    <font>
      <sz val="16"/>
      <color indexed="53"/>
      <name val="Arial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b/>
      <u/>
      <sz val="12"/>
      <color indexed="12"/>
      <name val="Arial"/>
      <family val="2"/>
    </font>
    <font>
      <b/>
      <u/>
      <sz val="12"/>
      <color indexed="10"/>
      <name val="Arial"/>
      <family val="2"/>
    </font>
    <font>
      <b/>
      <u/>
      <sz val="16"/>
      <color indexed="10"/>
      <name val="Arial"/>
      <family val="2"/>
    </font>
    <font>
      <b/>
      <sz val="8"/>
      <color indexed="10"/>
      <name val="Arial"/>
      <family val="2"/>
    </font>
    <font>
      <b/>
      <u/>
      <sz val="12"/>
      <color indexed="53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indexed="53"/>
      <name val="Arial"/>
      <family val="2"/>
    </font>
    <font>
      <b/>
      <sz val="10"/>
      <color indexed="12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0" fontId="8" fillId="0" borderId="0" xfId="0" applyFont="1"/>
    <xf numFmtId="0" fontId="9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0" fontId="13" fillId="0" borderId="0" xfId="0" applyFont="1"/>
    <xf numFmtId="0" fontId="14" fillId="0" borderId="1" xfId="0" applyFont="1" applyBorder="1"/>
    <xf numFmtId="0" fontId="14" fillId="0" borderId="0" xfId="0" applyFont="1"/>
    <xf numFmtId="0" fontId="15" fillId="0" borderId="1" xfId="0" applyFont="1" applyBorder="1"/>
    <xf numFmtId="0" fontId="15" fillId="0" borderId="0" xfId="0" applyFont="1"/>
    <xf numFmtId="9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17" fillId="0" borderId="1" xfId="0" applyFont="1" applyBorder="1"/>
    <xf numFmtId="0" fontId="17" fillId="0" borderId="0" xfId="0" applyFont="1"/>
    <xf numFmtId="164" fontId="17" fillId="0" borderId="1" xfId="0" applyNumberFormat="1" applyFont="1" applyBorder="1"/>
    <xf numFmtId="164" fontId="4" fillId="0" borderId="1" xfId="0" applyNumberFormat="1" applyFont="1" applyBorder="1"/>
    <xf numFmtId="0" fontId="18" fillId="0" borderId="1" xfId="0" applyFont="1" applyBorder="1"/>
    <xf numFmtId="0" fontId="19" fillId="0" borderId="1" xfId="0" applyFont="1" applyBorder="1"/>
    <xf numFmtId="0" fontId="18" fillId="0" borderId="0" xfId="0" applyFont="1"/>
    <xf numFmtId="164" fontId="7" fillId="0" borderId="1" xfId="0" applyNumberFormat="1" applyFont="1" applyBorder="1"/>
    <xf numFmtId="164" fontId="0" fillId="0" borderId="1" xfId="0" applyNumberFormat="1" applyBorder="1"/>
    <xf numFmtId="164" fontId="6" fillId="0" borderId="1" xfId="0" applyNumberFormat="1" applyFont="1" applyBorder="1"/>
    <xf numFmtId="0" fontId="20" fillId="0" borderId="1" xfId="0" applyFont="1" applyBorder="1"/>
    <xf numFmtId="0" fontId="21" fillId="0" borderId="0" xfId="0" applyFont="1"/>
    <xf numFmtId="0" fontId="22" fillId="0" borderId="0" xfId="0" applyFont="1"/>
    <xf numFmtId="164" fontId="22" fillId="0" borderId="0" xfId="0" applyNumberFormat="1" applyFont="1"/>
    <xf numFmtId="9" fontId="22" fillId="0" borderId="0" xfId="0" applyNumberFormat="1" applyFont="1"/>
    <xf numFmtId="0" fontId="23" fillId="0" borderId="0" xfId="0" applyFont="1"/>
    <xf numFmtId="0" fontId="0" fillId="0" borderId="2" xfId="0" applyBorder="1"/>
    <xf numFmtId="0" fontId="3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0" fontId="18" fillId="0" borderId="7" xfId="0" applyFont="1" applyBorder="1"/>
    <xf numFmtId="0" fontId="1" fillId="0" borderId="2" xfId="0" applyFont="1" applyBorder="1"/>
    <xf numFmtId="0" fontId="0" fillId="0" borderId="9" xfId="0" applyBorder="1"/>
    <xf numFmtId="14" fontId="3" fillId="0" borderId="1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4" fillId="0" borderId="3" xfId="0" applyFont="1" applyBorder="1" applyAlignment="1">
      <alignment horizontal="right"/>
    </xf>
    <xf numFmtId="0" fontId="25" fillId="0" borderId="1" xfId="0" applyFont="1" applyBorder="1"/>
    <xf numFmtId="0" fontId="26" fillId="0" borderId="1" xfId="0" applyFont="1" applyBorder="1"/>
    <xf numFmtId="0" fontId="24" fillId="0" borderId="11" xfId="0" applyFont="1" applyBorder="1" applyAlignment="1">
      <alignment horizontal="right"/>
    </xf>
    <xf numFmtId="0" fontId="24" fillId="0" borderId="1" xfId="0" applyFont="1" applyBorder="1"/>
    <xf numFmtId="165" fontId="7" fillId="0" borderId="0" xfId="0" applyNumberFormat="1" applyFont="1"/>
    <xf numFmtId="165" fontId="4" fillId="0" borderId="0" xfId="0" applyNumberFormat="1" applyFont="1"/>
    <xf numFmtId="0" fontId="27" fillId="0" borderId="1" xfId="0" applyFont="1" applyBorder="1"/>
    <xf numFmtId="16" fontId="28" fillId="0" borderId="0" xfId="0" applyNumberFormat="1" applyFont="1"/>
    <xf numFmtId="0" fontId="28" fillId="0" borderId="0" xfId="0" applyFont="1"/>
    <xf numFmtId="164" fontId="28" fillId="0" borderId="0" xfId="0" applyNumberFormat="1" applyFont="1"/>
    <xf numFmtId="164" fontId="27" fillId="0" borderId="1" xfId="0" applyNumberFormat="1" applyFont="1" applyBorder="1"/>
    <xf numFmtId="0" fontId="27" fillId="0" borderId="0" xfId="0" applyFont="1"/>
    <xf numFmtId="0" fontId="26" fillId="0" borderId="0" xfId="0" applyFont="1"/>
    <xf numFmtId="0" fontId="10" fillId="0" borderId="0" xfId="0" applyFont="1"/>
    <xf numFmtId="0" fontId="11" fillId="0" borderId="0" xfId="0" applyFont="1"/>
    <xf numFmtId="0" fontId="29" fillId="0" borderId="0" xfId="0" applyFont="1"/>
    <xf numFmtId="0" fontId="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165" fontId="36" fillId="0" borderId="0" xfId="0" applyNumberFormat="1" applyFont="1"/>
    <xf numFmtId="165" fontId="34" fillId="0" borderId="0" xfId="0" applyNumberFormat="1" applyFont="1"/>
    <xf numFmtId="165" fontId="32" fillId="0" borderId="0" xfId="0" applyNumberFormat="1" applyFont="1"/>
    <xf numFmtId="165" fontId="37" fillId="0" borderId="0" xfId="0" applyNumberFormat="1" applyFont="1"/>
    <xf numFmtId="165" fontId="32" fillId="0" borderId="0" xfId="0" applyNumberFormat="1" applyFont="1" applyAlignment="1">
      <alignment horizont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9" fontId="17" fillId="0" borderId="1" xfId="0" applyNumberFormat="1" applyFont="1" applyBorder="1"/>
    <xf numFmtId="165" fontId="0" fillId="0" borderId="1" xfId="0" applyNumberFormat="1" applyBorder="1" applyAlignment="1">
      <alignment vertical="top"/>
    </xf>
    <xf numFmtId="165" fontId="6" fillId="0" borderId="1" xfId="0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165" fontId="17" fillId="0" borderId="1" xfId="0" applyNumberFormat="1" applyFont="1" applyBorder="1" applyAlignment="1">
      <alignment vertical="top"/>
    </xf>
    <xf numFmtId="165" fontId="27" fillId="0" borderId="1" xfId="0" applyNumberFormat="1" applyFont="1" applyBorder="1" applyAlignment="1">
      <alignment vertical="top"/>
    </xf>
    <xf numFmtId="165" fontId="21" fillId="0" borderId="0" xfId="0" applyNumberFormat="1" applyFont="1" applyAlignment="1">
      <alignment vertical="top"/>
    </xf>
    <xf numFmtId="165" fontId="0" fillId="0" borderId="0" xfId="0" applyNumberFormat="1" applyAlignment="1">
      <alignment vertical="top"/>
    </xf>
    <xf numFmtId="165" fontId="22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5" fontId="7" fillId="0" borderId="1" xfId="0" applyNumberFormat="1" applyFont="1" applyBorder="1" applyAlignment="1">
      <alignment horizontal="right" vertical="top"/>
    </xf>
    <xf numFmtId="9" fontId="7" fillId="0" borderId="1" xfId="0" applyNumberFormat="1" applyFont="1" applyBorder="1"/>
    <xf numFmtId="165" fontId="41" fillId="0" borderId="0" xfId="0" applyNumberFormat="1" applyFont="1"/>
    <xf numFmtId="165" fontId="42" fillId="0" borderId="0" xfId="0" applyNumberFormat="1" applyFont="1"/>
    <xf numFmtId="166" fontId="21" fillId="0" borderId="0" xfId="0" applyNumberFormat="1" applyFont="1" applyAlignment="1">
      <alignment vertical="top"/>
    </xf>
    <xf numFmtId="166" fontId="21" fillId="0" borderId="0" xfId="0" applyNumberFormat="1" applyFont="1"/>
    <xf numFmtId="165" fontId="11" fillId="0" borderId="0" xfId="0" applyNumberFormat="1" applyFont="1"/>
    <xf numFmtId="165" fontId="39" fillId="0" borderId="0" xfId="0" applyNumberFormat="1" applyFont="1"/>
    <xf numFmtId="0" fontId="5" fillId="0" borderId="0" xfId="0" applyFont="1" applyBorder="1"/>
    <xf numFmtId="165" fontId="5" fillId="0" borderId="0" xfId="0" applyNumberFormat="1" applyFont="1" applyBorder="1" applyAlignment="1">
      <alignment vertical="top"/>
    </xf>
    <xf numFmtId="0" fontId="17" fillId="0" borderId="0" xfId="0" applyFont="1" applyBorder="1"/>
    <xf numFmtId="165" fontId="17" fillId="0" borderId="0" xfId="0" applyNumberFormat="1" applyFont="1" applyBorder="1" applyAlignment="1">
      <alignment vertical="top"/>
    </xf>
    <xf numFmtId="0" fontId="44" fillId="0" borderId="0" xfId="0" applyFont="1" applyBorder="1"/>
    <xf numFmtId="0" fontId="18" fillId="0" borderId="0" xfId="0" applyFont="1" applyBorder="1"/>
    <xf numFmtId="1" fontId="18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vertical="top"/>
    </xf>
    <xf numFmtId="0" fontId="14" fillId="0" borderId="0" xfId="0" applyFont="1" applyBorder="1"/>
    <xf numFmtId="0" fontId="43" fillId="0" borderId="15" xfId="0" applyFont="1" applyBorder="1"/>
    <xf numFmtId="0" fontId="29" fillId="0" borderId="0" xfId="0" applyFont="1" applyBorder="1"/>
    <xf numFmtId="0" fontId="43" fillId="0" borderId="0" xfId="0" applyFont="1" applyBorder="1"/>
    <xf numFmtId="165" fontId="43" fillId="0" borderId="0" xfId="0" applyNumberFormat="1" applyFont="1" applyBorder="1" applyAlignment="1">
      <alignment vertical="top"/>
    </xf>
    <xf numFmtId="0" fontId="46" fillId="0" borderId="0" xfId="0" applyFont="1" applyBorder="1"/>
    <xf numFmtId="164" fontId="18" fillId="0" borderId="0" xfId="0" applyNumberFormat="1" applyFont="1" applyBorder="1"/>
    <xf numFmtId="2" fontId="18" fillId="0" borderId="1" xfId="0" applyNumberFormat="1" applyFont="1" applyBorder="1"/>
    <xf numFmtId="0" fontId="48" fillId="0" borderId="0" xfId="0" applyFont="1"/>
    <xf numFmtId="2" fontId="44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0" fontId="51" fillId="0" borderId="0" xfId="1" applyFont="1" applyBorder="1" applyAlignment="1" applyProtection="1"/>
    <xf numFmtId="1" fontId="18" fillId="0" borderId="1" xfId="0" applyNumberFormat="1" applyFont="1" applyBorder="1" applyAlignment="1">
      <alignment vertical="top"/>
    </xf>
    <xf numFmtId="0" fontId="3" fillId="0" borderId="2" xfId="0" applyFont="1" applyBorder="1"/>
    <xf numFmtId="0" fontId="3" fillId="0" borderId="15" xfId="0" applyFont="1" applyBorder="1"/>
    <xf numFmtId="0" fontId="3" fillId="0" borderId="18" xfId="0" applyFont="1" applyBorder="1"/>
    <xf numFmtId="0" fontId="18" fillId="0" borderId="2" xfId="0" applyFont="1" applyBorder="1"/>
    <xf numFmtId="0" fontId="18" fillId="0" borderId="15" xfId="0" applyFont="1" applyBorder="1"/>
    <xf numFmtId="0" fontId="18" fillId="0" borderId="18" xfId="0" applyFont="1" applyBorder="1"/>
    <xf numFmtId="14" fontId="12" fillId="0" borderId="18" xfId="0" applyNumberFormat="1" applyFont="1" applyBorder="1"/>
    <xf numFmtId="0" fontId="0" fillId="0" borderId="15" xfId="0" applyBorder="1"/>
    <xf numFmtId="0" fontId="5" fillId="0" borderId="2" xfId="0" applyFont="1" applyBorder="1"/>
    <xf numFmtId="0" fontId="5" fillId="0" borderId="15" xfId="0" applyFont="1" applyBorder="1"/>
    <xf numFmtId="165" fontId="5" fillId="0" borderId="15" xfId="0" applyNumberFormat="1" applyFont="1" applyBorder="1" applyAlignment="1">
      <alignment vertical="top"/>
    </xf>
    <xf numFmtId="0" fontId="5" fillId="0" borderId="18" xfId="0" applyFont="1" applyBorder="1"/>
    <xf numFmtId="0" fontId="5" fillId="0" borderId="19" xfId="0" applyFont="1" applyBorder="1"/>
    <xf numFmtId="165" fontId="5" fillId="0" borderId="19" xfId="0" applyNumberFormat="1" applyFont="1" applyBorder="1" applyAlignment="1">
      <alignment vertical="top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3" fillId="0" borderId="24" xfId="0" applyFont="1" applyBorder="1"/>
    <xf numFmtId="0" fontId="3" fillId="0" borderId="0" xfId="0" applyFont="1" applyBorder="1"/>
    <xf numFmtId="0" fontId="3" fillId="0" borderId="25" xfId="0" applyFont="1" applyBorder="1"/>
    <xf numFmtId="0" fontId="18" fillId="0" borderId="24" xfId="0" applyFont="1" applyBorder="1"/>
    <xf numFmtId="0" fontId="18" fillId="0" borderId="25" xfId="0" applyFont="1" applyBorder="1"/>
    <xf numFmtId="0" fontId="15" fillId="0" borderId="24" xfId="0" applyFont="1" applyBorder="1"/>
    <xf numFmtId="0" fontId="15" fillId="0" borderId="0" xfId="0" applyFont="1" applyBorder="1"/>
    <xf numFmtId="0" fontId="15" fillId="0" borderId="25" xfId="0" applyFont="1" applyBorder="1"/>
    <xf numFmtId="0" fontId="16" fillId="0" borderId="24" xfId="0" applyFont="1" applyBorder="1"/>
    <xf numFmtId="0" fontId="14" fillId="0" borderId="25" xfId="0" applyFont="1" applyBorder="1"/>
    <xf numFmtId="0" fontId="14" fillId="0" borderId="24" xfId="0" applyFont="1" applyBorder="1"/>
    <xf numFmtId="0" fontId="0" fillId="0" borderId="10" xfId="0" applyBorder="1"/>
    <xf numFmtId="0" fontId="0" fillId="0" borderId="26" xfId="0" applyBorder="1"/>
    <xf numFmtId="0" fontId="0" fillId="0" borderId="11" xfId="0" applyBorder="1"/>
    <xf numFmtId="165" fontId="3" fillId="0" borderId="1" xfId="0" applyNumberFormat="1" applyFont="1" applyBorder="1" applyAlignment="1">
      <alignment horizontal="right" vertical="top"/>
    </xf>
    <xf numFmtId="0" fontId="14" fillId="0" borderId="9" xfId="0" applyFont="1" applyBorder="1"/>
    <xf numFmtId="0" fontId="14" fillId="0" borderId="23" xfId="0" applyFont="1" applyBorder="1"/>
    <xf numFmtId="0" fontId="14" fillId="0" borderId="2" xfId="0" applyFont="1" applyBorder="1"/>
    <xf numFmtId="0" fontId="14" fillId="0" borderId="18" xfId="0" applyFont="1" applyBorder="1"/>
    <xf numFmtId="0" fontId="0" fillId="0" borderId="18" xfId="0" applyBorder="1"/>
    <xf numFmtId="165" fontId="14" fillId="0" borderId="2" xfId="0" applyNumberFormat="1" applyFont="1" applyBorder="1" applyAlignment="1">
      <alignment vertical="top"/>
    </xf>
    <xf numFmtId="165" fontId="0" fillId="0" borderId="2" xfId="0" applyNumberFormat="1" applyBorder="1" applyAlignment="1">
      <alignment vertical="top"/>
    </xf>
    <xf numFmtId="0" fontId="15" fillId="0" borderId="9" xfId="0" applyFont="1" applyBorder="1"/>
    <xf numFmtId="0" fontId="15" fillId="0" borderId="23" xfId="0" applyFont="1" applyBorder="1"/>
    <xf numFmtId="0" fontId="15" fillId="0" borderId="10" xfId="0" applyFont="1" applyFill="1" applyBorder="1"/>
    <xf numFmtId="0" fontId="14" fillId="0" borderId="11" xfId="0" applyFont="1" applyBorder="1"/>
    <xf numFmtId="0" fontId="15" fillId="0" borderId="2" xfId="0" applyFont="1" applyBorder="1"/>
    <xf numFmtId="0" fontId="15" fillId="0" borderId="15" xfId="0" applyFont="1" applyBorder="1"/>
    <xf numFmtId="0" fontId="15" fillId="0" borderId="18" xfId="0" applyFont="1" applyBorder="1"/>
    <xf numFmtId="165" fontId="15" fillId="0" borderId="2" xfId="0" applyNumberFormat="1" applyFont="1" applyBorder="1" applyAlignment="1">
      <alignment vertical="top"/>
    </xf>
    <xf numFmtId="165" fontId="18" fillId="0" borderId="15" xfId="0" applyNumberFormat="1" applyFont="1" applyBorder="1" applyAlignment="1">
      <alignment vertical="top"/>
    </xf>
    <xf numFmtId="0" fontId="24" fillId="0" borderId="2" xfId="0" applyFont="1" applyBorder="1"/>
    <xf numFmtId="0" fontId="24" fillId="0" borderId="15" xfId="0" applyFont="1" applyBorder="1"/>
    <xf numFmtId="165" fontId="24" fillId="0" borderId="15" xfId="0" applyNumberFormat="1" applyFont="1" applyBorder="1" applyAlignment="1">
      <alignment vertical="top"/>
    </xf>
    <xf numFmtId="165" fontId="24" fillId="0" borderId="18" xfId="0" applyNumberFormat="1" applyFont="1" applyBorder="1"/>
    <xf numFmtId="4" fontId="18" fillId="0" borderId="0" xfId="0" applyNumberFormat="1" applyFont="1" applyBorder="1"/>
    <xf numFmtId="4" fontId="17" fillId="0" borderId="0" xfId="0" applyNumberFormat="1" applyFont="1" applyBorder="1"/>
    <xf numFmtId="0" fontId="52" fillId="0" borderId="1" xfId="0" applyFont="1" applyBorder="1"/>
    <xf numFmtId="0" fontId="53" fillId="0" borderId="1" xfId="0" applyFont="1" applyBorder="1"/>
    <xf numFmtId="0" fontId="11" fillId="0" borderId="2" xfId="0" applyFont="1" applyBorder="1"/>
    <xf numFmtId="0" fontId="54" fillId="0" borderId="24" xfId="0" applyFont="1" applyBorder="1"/>
    <xf numFmtId="0" fontId="54" fillId="0" borderId="0" xfId="0" applyFont="1" applyBorder="1"/>
    <xf numFmtId="0" fontId="54" fillId="0" borderId="25" xfId="0" applyFont="1" applyBorder="1"/>
    <xf numFmtId="14" fontId="54" fillId="0" borderId="28" xfId="0" applyNumberFormat="1" applyFont="1" applyBorder="1"/>
    <xf numFmtId="0" fontId="56" fillId="0" borderId="0" xfId="0" applyFont="1"/>
    <xf numFmtId="0" fontId="57" fillId="0" borderId="0" xfId="0" applyFont="1"/>
    <xf numFmtId="0" fontId="54" fillId="0" borderId="0" xfId="0" applyFont="1"/>
    <xf numFmtId="0" fontId="18" fillId="0" borderId="29" xfId="0" applyFont="1" applyBorder="1"/>
    <xf numFmtId="0" fontId="1" fillId="0" borderId="1" xfId="0" applyFont="1" applyBorder="1" applyAlignment="1"/>
    <xf numFmtId="0" fontId="30" fillId="0" borderId="0" xfId="0" applyFont="1" applyAlignment="1"/>
    <xf numFmtId="0" fontId="40" fillId="0" borderId="0" xfId="0" applyFont="1" applyAlignment="1"/>
    <xf numFmtId="0" fontId="22" fillId="0" borderId="0" xfId="0" applyFont="1" applyAlignment="1"/>
    <xf numFmtId="0" fontId="1" fillId="0" borderId="0" xfId="0" applyFont="1" applyBorder="1"/>
    <xf numFmtId="0" fontId="22" fillId="0" borderId="0" xfId="0" applyFont="1" applyBorder="1" applyAlignment="1"/>
    <xf numFmtId="0" fontId="59" fillId="0" borderId="1" xfId="0" applyFont="1" applyBorder="1"/>
    <xf numFmtId="0" fontId="24" fillId="0" borderId="18" xfId="0" applyFont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165" fontId="0" fillId="3" borderId="1" xfId="0" applyNumberFormat="1" applyFill="1" applyBorder="1" applyAlignment="1">
      <alignment vertical="top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18" xfId="0" applyFont="1" applyFill="1" applyBorder="1"/>
    <xf numFmtId="0" fontId="11" fillId="3" borderId="1" xfId="0" applyFont="1" applyFill="1" applyBorder="1"/>
    <xf numFmtId="165" fontId="11" fillId="3" borderId="1" xfId="0" applyNumberFormat="1" applyFont="1" applyFill="1" applyBorder="1" applyAlignment="1">
      <alignment vertical="top"/>
    </xf>
    <xf numFmtId="164" fontId="11" fillId="3" borderId="1" xfId="0" applyNumberFormat="1" applyFont="1" applyFill="1" applyBorder="1"/>
    <xf numFmtId="165" fontId="11" fillId="3" borderId="1" xfId="0" applyNumberFormat="1" applyFont="1" applyFill="1" applyBorder="1"/>
    <xf numFmtId="0" fontId="0" fillId="4" borderId="1" xfId="0" applyFill="1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165" fontId="8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vertical="center"/>
    </xf>
    <xf numFmtId="0" fontId="8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4" fillId="4" borderId="1" xfId="0" applyFont="1" applyFill="1" applyBorder="1"/>
    <xf numFmtId="0" fontId="7" fillId="2" borderId="1" xfId="0" applyFont="1" applyFill="1" applyBorder="1"/>
    <xf numFmtId="2" fontId="6" fillId="2" borderId="1" xfId="0" applyNumberFormat="1" applyFont="1" applyFill="1" applyBorder="1"/>
    <xf numFmtId="0" fontId="7" fillId="0" borderId="1" xfId="0" applyFont="1" applyBorder="1" applyAlignment="1">
      <alignment wrapText="1"/>
    </xf>
    <xf numFmtId="0" fontId="45" fillId="0" borderId="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2" fillId="2" borderId="1" xfId="0" applyNumberFormat="1" applyFont="1" applyFill="1" applyBorder="1"/>
    <xf numFmtId="0" fontId="3" fillId="2" borderId="1" xfId="0" applyNumberFormat="1" applyFont="1" applyFill="1" applyBorder="1"/>
    <xf numFmtId="0" fontId="18" fillId="2" borderId="1" xfId="0" applyFont="1" applyFill="1" applyBorder="1"/>
    <xf numFmtId="0" fontId="3" fillId="2" borderId="3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vertical="top"/>
    </xf>
    <xf numFmtId="0" fontId="47" fillId="0" borderId="0" xfId="0" applyFont="1" applyBorder="1"/>
    <xf numFmtId="165" fontId="51" fillId="3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65" fontId="4" fillId="2" borderId="1" xfId="0" applyNumberFormat="1" applyFont="1" applyFill="1" applyBorder="1" applyAlignment="1">
      <alignment vertical="top"/>
    </xf>
    <xf numFmtId="0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/>
    <xf numFmtId="165" fontId="9" fillId="2" borderId="17" xfId="1" applyNumberFormat="1" applyFont="1" applyFill="1" applyBorder="1" applyAlignment="1" applyProtection="1">
      <alignment vertical="top"/>
    </xf>
    <xf numFmtId="0" fontId="43" fillId="2" borderId="16" xfId="1" applyFont="1" applyFill="1" applyBorder="1" applyAlignment="1" applyProtection="1"/>
    <xf numFmtId="0" fontId="10" fillId="2" borderId="13" xfId="0" applyFont="1" applyFill="1" applyBorder="1"/>
    <xf numFmtId="165" fontId="10" fillId="2" borderId="12" xfId="0" applyNumberFormat="1" applyFont="1" applyFill="1" applyBorder="1" applyAlignment="1">
      <alignment vertical="top"/>
    </xf>
    <xf numFmtId="0" fontId="10" fillId="2" borderId="0" xfId="0" applyFont="1" applyFill="1" applyBorder="1" applyAlignment="1"/>
    <xf numFmtId="0" fontId="10" fillId="2" borderId="14" xfId="0" applyFont="1" applyFill="1" applyBorder="1" applyAlignment="1"/>
    <xf numFmtId="165" fontId="11" fillId="2" borderId="12" xfId="0" applyNumberFormat="1" applyFont="1" applyFill="1" applyBorder="1" applyAlignment="1">
      <alignment vertical="top"/>
    </xf>
    <xf numFmtId="0" fontId="11" fillId="2" borderId="0" xfId="0" applyFont="1" applyFill="1" applyBorder="1"/>
    <xf numFmtId="0" fontId="11" fillId="2" borderId="14" xfId="0" applyFont="1" applyFill="1" applyBorder="1"/>
    <xf numFmtId="0" fontId="58" fillId="2" borderId="0" xfId="0" applyFont="1" applyFill="1" applyBorder="1"/>
    <xf numFmtId="165" fontId="43" fillId="2" borderId="12" xfId="1" applyNumberFormat="1" applyFont="1" applyFill="1" applyBorder="1" applyAlignment="1" applyProtection="1">
      <alignment vertical="top"/>
    </xf>
    <xf numFmtId="165" fontId="3" fillId="2" borderId="31" xfId="0" applyNumberFormat="1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14" fontId="7" fillId="2" borderId="2" xfId="0" applyNumberFormat="1" applyFont="1" applyFill="1" applyBorder="1"/>
    <xf numFmtId="0" fontId="0" fillId="2" borderId="15" xfId="0" applyFill="1" applyBorder="1"/>
    <xf numFmtId="0" fontId="55" fillId="2" borderId="29" xfId="0" applyFont="1" applyFill="1" applyBorder="1"/>
    <xf numFmtId="0" fontId="54" fillId="2" borderId="30" xfId="0" applyFont="1" applyFill="1" applyBorder="1"/>
    <xf numFmtId="0" fontId="6" fillId="2" borderId="27" xfId="0" applyFont="1" applyFill="1" applyBorder="1"/>
    <xf numFmtId="0" fontId="0" fillId="2" borderId="8" xfId="0" applyFill="1" applyBorder="1"/>
    <xf numFmtId="0" fontId="1" fillId="2" borderId="15" xfId="0" applyFont="1" applyFill="1" applyBorder="1"/>
    <xf numFmtId="0" fontId="1" fillId="2" borderId="2" xfId="0" applyFont="1" applyFill="1" applyBorder="1" applyAlignment="1"/>
    <xf numFmtId="0" fontId="22" fillId="2" borderId="15" xfId="0" applyFont="1" applyFill="1" applyBorder="1" applyAlignment="1"/>
    <xf numFmtId="165" fontId="11" fillId="4" borderId="12" xfId="0" applyNumberFormat="1" applyFont="1" applyFill="1" applyBorder="1" applyAlignment="1">
      <alignment vertical="top"/>
    </xf>
    <xf numFmtId="165" fontId="58" fillId="4" borderId="12" xfId="0" applyNumberFormat="1" applyFont="1" applyFill="1" applyBorder="1" applyAlignment="1">
      <alignment vertical="top"/>
    </xf>
    <xf numFmtId="0" fontId="3" fillId="2" borderId="24" xfId="0" applyFont="1" applyFill="1" applyBorder="1"/>
    <xf numFmtId="0" fontId="24" fillId="2" borderId="25" xfId="0" applyFont="1" applyFill="1" applyBorder="1" applyAlignment="1">
      <alignment horizontal="right"/>
    </xf>
    <xf numFmtId="0" fontId="3" fillId="2" borderId="25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20" fillId="0" borderId="0" xfId="0" applyFont="1"/>
    <xf numFmtId="0" fontId="0" fillId="4" borderId="0" xfId="0" applyFill="1"/>
    <xf numFmtId="165" fontId="48" fillId="0" borderId="0" xfId="0" applyNumberFormat="1" applyFont="1" applyAlignment="1">
      <alignment vertical="top"/>
    </xf>
    <xf numFmtId="0" fontId="48" fillId="2" borderId="0" xfId="0" applyFont="1" applyFill="1"/>
    <xf numFmtId="0" fontId="48" fillId="4" borderId="0" xfId="0" applyFont="1" applyFill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2510635956035338E-2"/>
          <c:y val="1.1714141091721517E-2"/>
          <c:w val="0.90839421851534152"/>
          <c:h val="0.7866191394057444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Tabelle1!$D$295:$D$313</c:f>
              <c:strCache>
                <c:ptCount val="19"/>
                <c:pt idx="0">
                  <c:v>Planung</c:v>
                </c:pt>
                <c:pt idx="1">
                  <c:v>VB</c:v>
                </c:pt>
                <c:pt idx="2">
                  <c:v>Stab Dreh</c:v>
                </c:pt>
                <c:pt idx="3">
                  <c:v>Stab Post- Produktion</c:v>
                </c:pt>
                <c:pt idx="4">
                  <c:v>Mieten Dreh</c:v>
                </c:pt>
                <c:pt idx="5">
                  <c:v>Mieten Postprod.</c:v>
                </c:pt>
                <c:pt idx="6">
                  <c:v>Verbrauchsmat.</c:v>
                </c:pt>
                <c:pt idx="7">
                  <c:v>Transport</c:v>
                </c:pt>
                <c:pt idx="8">
                  <c:v>Reisekosten</c:v>
                </c:pt>
                <c:pt idx="9">
                  <c:v>Redaktion</c:v>
                </c:pt>
                <c:pt idx="10">
                  <c:v>Darsteller</c:v>
                </c:pt>
                <c:pt idx="11">
                  <c:v>Sonst.</c:v>
                </c:pt>
                <c:pt idx="12">
                  <c:v>Sozial</c:v>
                </c:pt>
                <c:pt idx="13">
                  <c:v>Konditionen</c:v>
                </c:pt>
                <c:pt idx="14">
                  <c:v>Überziehungsreserve</c:v>
                </c:pt>
                <c:pt idx="15">
                  <c:v>HK</c:v>
                </c:pt>
                <c:pt idx="16">
                  <c:v>UG</c:v>
                </c:pt>
                <c:pt idx="17">
                  <c:v>Kosten Zahlungsziel</c:v>
                </c:pt>
                <c:pt idx="18">
                  <c:v>MWSt</c:v>
                </c:pt>
              </c:strCache>
            </c:strRef>
          </c:cat>
          <c:val>
            <c:numRef>
              <c:f>Tabelle1!$E$295:$E$313</c:f>
              <c:numCache>
                <c:formatCode>General</c:formatCode>
                <c:ptCount val="19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Tabelle1!$D$295:$D$313</c:f>
              <c:strCache>
                <c:ptCount val="19"/>
                <c:pt idx="0">
                  <c:v>Planung</c:v>
                </c:pt>
                <c:pt idx="1">
                  <c:v>VB</c:v>
                </c:pt>
                <c:pt idx="2">
                  <c:v>Stab Dreh</c:v>
                </c:pt>
                <c:pt idx="3">
                  <c:v>Stab Post- Produktion</c:v>
                </c:pt>
                <c:pt idx="4">
                  <c:v>Mieten Dreh</c:v>
                </c:pt>
                <c:pt idx="5">
                  <c:v>Mieten Postprod.</c:v>
                </c:pt>
                <c:pt idx="6">
                  <c:v>Verbrauchsmat.</c:v>
                </c:pt>
                <c:pt idx="7">
                  <c:v>Transport</c:v>
                </c:pt>
                <c:pt idx="8">
                  <c:v>Reisekosten</c:v>
                </c:pt>
                <c:pt idx="9">
                  <c:v>Redaktion</c:v>
                </c:pt>
                <c:pt idx="10">
                  <c:v>Darsteller</c:v>
                </c:pt>
                <c:pt idx="11">
                  <c:v>Sonst.</c:v>
                </c:pt>
                <c:pt idx="12">
                  <c:v>Sozial</c:v>
                </c:pt>
                <c:pt idx="13">
                  <c:v>Konditionen</c:v>
                </c:pt>
                <c:pt idx="14">
                  <c:v>Überziehungsreserve</c:v>
                </c:pt>
                <c:pt idx="15">
                  <c:v>HK</c:v>
                </c:pt>
                <c:pt idx="16">
                  <c:v>UG</c:v>
                </c:pt>
                <c:pt idx="17">
                  <c:v>Kosten Zahlungsziel</c:v>
                </c:pt>
                <c:pt idx="18">
                  <c:v>MWSt</c:v>
                </c:pt>
              </c:strCache>
            </c:strRef>
          </c:cat>
          <c:val>
            <c:numRef>
              <c:f>Tabelle1!$F$295:$F$313</c:f>
              <c:numCache>
                <c:formatCode>General</c:formatCode>
                <c:ptCount val="19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Tabelle1!$D$295:$D$313</c:f>
              <c:strCache>
                <c:ptCount val="19"/>
                <c:pt idx="0">
                  <c:v>Planung</c:v>
                </c:pt>
                <c:pt idx="1">
                  <c:v>VB</c:v>
                </c:pt>
                <c:pt idx="2">
                  <c:v>Stab Dreh</c:v>
                </c:pt>
                <c:pt idx="3">
                  <c:v>Stab Post- Produktion</c:v>
                </c:pt>
                <c:pt idx="4">
                  <c:v>Mieten Dreh</c:v>
                </c:pt>
                <c:pt idx="5">
                  <c:v>Mieten Postprod.</c:v>
                </c:pt>
                <c:pt idx="6">
                  <c:v>Verbrauchsmat.</c:v>
                </c:pt>
                <c:pt idx="7">
                  <c:v>Transport</c:v>
                </c:pt>
                <c:pt idx="8">
                  <c:v>Reisekosten</c:v>
                </c:pt>
                <c:pt idx="9">
                  <c:v>Redaktion</c:v>
                </c:pt>
                <c:pt idx="10">
                  <c:v>Darsteller</c:v>
                </c:pt>
                <c:pt idx="11">
                  <c:v>Sonst.</c:v>
                </c:pt>
                <c:pt idx="12">
                  <c:v>Sozial</c:v>
                </c:pt>
                <c:pt idx="13">
                  <c:v>Konditionen</c:v>
                </c:pt>
                <c:pt idx="14">
                  <c:v>Überziehungsreserve</c:v>
                </c:pt>
                <c:pt idx="15">
                  <c:v>HK</c:v>
                </c:pt>
                <c:pt idx="16">
                  <c:v>UG</c:v>
                </c:pt>
                <c:pt idx="17">
                  <c:v>Kosten Zahlungsziel</c:v>
                </c:pt>
                <c:pt idx="18">
                  <c:v>MWSt</c:v>
                </c:pt>
              </c:strCache>
            </c:strRef>
          </c:cat>
          <c:val>
            <c:numRef>
              <c:f>Tabelle1!$G$295:$G$313</c:f>
              <c:numCache>
                <c:formatCode>General</c:formatCode>
                <c:ptCount val="19"/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Tabelle1!$D$295:$D$313</c:f>
              <c:strCache>
                <c:ptCount val="19"/>
                <c:pt idx="0">
                  <c:v>Planung</c:v>
                </c:pt>
                <c:pt idx="1">
                  <c:v>VB</c:v>
                </c:pt>
                <c:pt idx="2">
                  <c:v>Stab Dreh</c:v>
                </c:pt>
                <c:pt idx="3">
                  <c:v>Stab Post- Produktion</c:v>
                </c:pt>
                <c:pt idx="4">
                  <c:v>Mieten Dreh</c:v>
                </c:pt>
                <c:pt idx="5">
                  <c:v>Mieten Postprod.</c:v>
                </c:pt>
                <c:pt idx="6">
                  <c:v>Verbrauchsmat.</c:v>
                </c:pt>
                <c:pt idx="7">
                  <c:v>Transport</c:v>
                </c:pt>
                <c:pt idx="8">
                  <c:v>Reisekosten</c:v>
                </c:pt>
                <c:pt idx="9">
                  <c:v>Redaktion</c:v>
                </c:pt>
                <c:pt idx="10">
                  <c:v>Darsteller</c:v>
                </c:pt>
                <c:pt idx="11">
                  <c:v>Sonst.</c:v>
                </c:pt>
                <c:pt idx="12">
                  <c:v>Sozial</c:v>
                </c:pt>
                <c:pt idx="13">
                  <c:v>Konditionen</c:v>
                </c:pt>
                <c:pt idx="14">
                  <c:v>Überziehungsreserve</c:v>
                </c:pt>
                <c:pt idx="15">
                  <c:v>HK</c:v>
                </c:pt>
                <c:pt idx="16">
                  <c:v>UG</c:v>
                </c:pt>
                <c:pt idx="17">
                  <c:v>Kosten Zahlungsziel</c:v>
                </c:pt>
                <c:pt idx="18">
                  <c:v>MWSt</c:v>
                </c:pt>
              </c:strCache>
            </c:strRef>
          </c:cat>
          <c:val>
            <c:numRef>
              <c:f>Tabelle1!$H$295:$H$313</c:f>
              <c:numCache>
                <c:formatCode>General</c:formatCode>
                <c:ptCount val="19"/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Tabelle1!$D$295:$D$313</c:f>
              <c:strCache>
                <c:ptCount val="19"/>
                <c:pt idx="0">
                  <c:v>Planung</c:v>
                </c:pt>
                <c:pt idx="1">
                  <c:v>VB</c:v>
                </c:pt>
                <c:pt idx="2">
                  <c:v>Stab Dreh</c:v>
                </c:pt>
                <c:pt idx="3">
                  <c:v>Stab Post- Produktion</c:v>
                </c:pt>
                <c:pt idx="4">
                  <c:v>Mieten Dreh</c:v>
                </c:pt>
                <c:pt idx="5">
                  <c:v>Mieten Postprod.</c:v>
                </c:pt>
                <c:pt idx="6">
                  <c:v>Verbrauchsmat.</c:v>
                </c:pt>
                <c:pt idx="7">
                  <c:v>Transport</c:v>
                </c:pt>
                <c:pt idx="8">
                  <c:v>Reisekosten</c:v>
                </c:pt>
                <c:pt idx="9">
                  <c:v>Redaktion</c:v>
                </c:pt>
                <c:pt idx="10">
                  <c:v>Darsteller</c:v>
                </c:pt>
                <c:pt idx="11">
                  <c:v>Sonst.</c:v>
                </c:pt>
                <c:pt idx="12">
                  <c:v>Sozial</c:v>
                </c:pt>
                <c:pt idx="13">
                  <c:v>Konditionen</c:v>
                </c:pt>
                <c:pt idx="14">
                  <c:v>Überziehungsreserve</c:v>
                </c:pt>
                <c:pt idx="15">
                  <c:v>HK</c:v>
                </c:pt>
                <c:pt idx="16">
                  <c:v>UG</c:v>
                </c:pt>
                <c:pt idx="17">
                  <c:v>Kosten Zahlungsziel</c:v>
                </c:pt>
                <c:pt idx="18">
                  <c:v>MWSt</c:v>
                </c:pt>
              </c:strCache>
            </c:strRef>
          </c:cat>
          <c:val>
            <c:numRef>
              <c:f>Tabelle1!$I$295:$I$313</c:f>
              <c:numCache>
                <c:formatCode>#,##0.00\ _D_M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9434624"/>
        <c:axId val="41632896"/>
        <c:axId val="0"/>
      </c:bar3DChart>
      <c:catAx>
        <c:axId val="11943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63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3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43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317</xdr:row>
      <xdr:rowOff>19050</xdr:rowOff>
    </xdr:from>
    <xdr:to>
      <xdr:col>10</xdr:col>
      <xdr:colOff>1400175</xdr:colOff>
      <xdr:row>349</xdr:row>
      <xdr:rowOff>19050</xdr:rowOff>
    </xdr:to>
    <xdr:graphicFrame macro="">
      <xdr:nvGraphicFramePr>
        <xdr:cNvPr id="10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tvfra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6"/>
  <sheetViews>
    <sheetView tabSelected="1" showWhiteSpace="0" view="pageLayout" zoomScale="77" zoomScaleNormal="100" zoomScaleSheetLayoutView="53" zoomScalePageLayoutView="77" workbookViewId="0">
      <selection activeCell="D13" sqref="D13"/>
    </sheetView>
  </sheetViews>
  <sheetFormatPr baseColWidth="10" defaultRowHeight="12.75" x14ac:dyDescent="0.2"/>
  <cols>
    <col min="1" max="3" width="5.7109375" customWidth="1"/>
    <col min="4" max="4" width="13.28515625" customWidth="1"/>
    <col min="5" max="5" width="11.28515625" customWidth="1"/>
    <col min="6" max="6" width="14.28515625" customWidth="1"/>
    <col min="8" max="8" width="12.7109375" customWidth="1"/>
    <col min="9" max="9" width="20.5703125" style="93" customWidth="1"/>
    <col min="10" max="10" width="3.7109375" customWidth="1"/>
    <col min="11" max="11" width="22.7109375" customWidth="1"/>
    <col min="12" max="12" width="0.140625" customWidth="1"/>
    <col min="13" max="13" width="16.85546875" style="6" customWidth="1"/>
    <col min="14" max="14" width="33" style="72" customWidth="1"/>
  </cols>
  <sheetData>
    <row r="1" spans="1:14" s="120" customFormat="1" ht="15" x14ac:dyDescent="0.2">
      <c r="A1" s="120" t="s">
        <v>455</v>
      </c>
      <c r="I1" s="276"/>
      <c r="M1" s="26"/>
      <c r="N1" s="193"/>
    </row>
    <row r="2" spans="1:14" s="120" customFormat="1" ht="15" x14ac:dyDescent="0.2">
      <c r="I2" s="276"/>
      <c r="M2" s="26"/>
      <c r="N2" s="193"/>
    </row>
    <row r="3" spans="1:14" s="120" customFormat="1" ht="15" x14ac:dyDescent="0.2">
      <c r="C3" s="120" t="s">
        <v>124</v>
      </c>
      <c r="D3" s="120" t="s">
        <v>456</v>
      </c>
      <c r="I3" s="276"/>
      <c r="M3" s="26"/>
      <c r="N3" s="193"/>
    </row>
    <row r="4" spans="1:14" s="120" customFormat="1" ht="15" x14ac:dyDescent="0.2">
      <c r="C4" s="120" t="s">
        <v>125</v>
      </c>
      <c r="D4" s="277" t="s">
        <v>460</v>
      </c>
      <c r="E4" s="277"/>
      <c r="F4" s="277"/>
      <c r="G4" s="277"/>
      <c r="I4" s="276"/>
      <c r="M4" s="26"/>
      <c r="N4" s="193"/>
    </row>
    <row r="5" spans="1:14" s="120" customFormat="1" ht="15" x14ac:dyDescent="0.2">
      <c r="D5" s="278" t="s">
        <v>459</v>
      </c>
      <c r="E5" s="278"/>
      <c r="F5" s="278"/>
      <c r="I5" s="276"/>
      <c r="M5" s="26"/>
      <c r="N5" s="193"/>
    </row>
    <row r="6" spans="1:14" s="120" customFormat="1" ht="15" x14ac:dyDescent="0.2">
      <c r="C6" s="120" t="s">
        <v>126</v>
      </c>
      <c r="D6" s="278" t="s">
        <v>458</v>
      </c>
      <c r="E6" s="278"/>
      <c r="F6" s="278"/>
      <c r="I6" s="276"/>
      <c r="M6" s="26"/>
      <c r="N6" s="193"/>
    </row>
    <row r="7" spans="1:14" s="120" customFormat="1" ht="15" x14ac:dyDescent="0.2">
      <c r="C7" s="120" t="s">
        <v>127</v>
      </c>
      <c r="D7" s="120" t="s">
        <v>457</v>
      </c>
      <c r="I7" s="276"/>
      <c r="M7" s="26"/>
      <c r="N7" s="193"/>
    </row>
    <row r="8" spans="1:14" s="120" customFormat="1" ht="15" x14ac:dyDescent="0.2">
      <c r="C8" s="120" t="s">
        <v>128</v>
      </c>
      <c r="D8" s="120" t="s">
        <v>461</v>
      </c>
      <c r="I8" s="276"/>
      <c r="M8" s="26"/>
      <c r="N8" s="193"/>
    </row>
    <row r="11" spans="1:14" x14ac:dyDescent="0.2">
      <c r="D11" s="274" t="s">
        <v>462</v>
      </c>
      <c r="F11" s="275"/>
    </row>
    <row r="12" spans="1:14" x14ac:dyDescent="0.2">
      <c r="D12" s="274" t="s">
        <v>463</v>
      </c>
    </row>
    <row r="16" spans="1:14" ht="13.5" thickBot="1" x14ac:dyDescent="0.25"/>
    <row r="17" spans="1:14" ht="13.5" thickBot="1" x14ac:dyDescent="0.25"/>
    <row r="18" spans="1:14" s="2" customFormat="1" ht="27.75" x14ac:dyDescent="0.4">
      <c r="A18" s="54"/>
      <c r="B18" s="15"/>
      <c r="C18" s="53" t="s">
        <v>365</v>
      </c>
      <c r="D18" s="53" t="s">
        <v>391</v>
      </c>
      <c r="E18" s="30"/>
      <c r="F18" s="47" t="s">
        <v>450</v>
      </c>
      <c r="G18" s="264"/>
      <c r="H18" s="264"/>
      <c r="I18" s="244" t="s">
        <v>318</v>
      </c>
      <c r="J18" s="245"/>
      <c r="K18" s="246"/>
      <c r="L18" s="200"/>
      <c r="M18" s="66"/>
      <c r="N18" s="71"/>
    </row>
    <row r="19" spans="1:14" s="199" customFormat="1" ht="20.25" x14ac:dyDescent="0.3">
      <c r="A19" s="196" t="s">
        <v>0</v>
      </c>
      <c r="B19" s="196"/>
      <c r="C19" s="265" t="s">
        <v>439</v>
      </c>
      <c r="D19" s="266"/>
      <c r="E19" s="266"/>
      <c r="F19" s="266"/>
      <c r="G19" s="266"/>
      <c r="H19" s="266"/>
      <c r="I19" s="247" t="s">
        <v>443</v>
      </c>
      <c r="J19" s="248"/>
      <c r="K19" s="249"/>
      <c r="L19" s="201"/>
      <c r="M19" s="197"/>
      <c r="N19" s="198"/>
    </row>
    <row r="20" spans="1:14" ht="15.75" x14ac:dyDescent="0.25">
      <c r="A20" s="48"/>
      <c r="B20" s="143"/>
      <c r="C20" s="144"/>
      <c r="D20" s="187" t="s">
        <v>1</v>
      </c>
      <c r="E20" s="132"/>
      <c r="F20" s="258"/>
      <c r="G20" s="259"/>
      <c r="H20" s="259"/>
      <c r="I20" s="250" t="s">
        <v>445</v>
      </c>
      <c r="J20" s="251"/>
      <c r="K20" s="252" t="s">
        <v>444</v>
      </c>
      <c r="L20" s="146"/>
    </row>
    <row r="21" spans="1:14" s="194" customFormat="1" ht="16.5" thickBot="1" x14ac:dyDescent="0.3">
      <c r="A21" s="188"/>
      <c r="B21" s="189"/>
      <c r="C21" s="190"/>
      <c r="D21" s="195" t="s">
        <v>377</v>
      </c>
      <c r="E21" s="191"/>
      <c r="F21" s="260"/>
      <c r="G21" s="261"/>
      <c r="H21" s="261"/>
      <c r="I21" s="268" t="s">
        <v>369</v>
      </c>
      <c r="J21" s="253"/>
      <c r="K21" s="252" t="s">
        <v>15</v>
      </c>
      <c r="L21" s="189"/>
      <c r="M21" s="192"/>
      <c r="N21" s="193"/>
    </row>
    <row r="22" spans="1:14" ht="16.5" thickBot="1" x14ac:dyDescent="0.3">
      <c r="A22" s="145"/>
      <c r="B22" s="146"/>
      <c r="C22" s="146"/>
      <c r="D22" s="43" t="s">
        <v>162</v>
      </c>
      <c r="E22" s="44"/>
      <c r="F22" s="262"/>
      <c r="G22" s="263"/>
      <c r="H22" s="263"/>
      <c r="I22" s="267" t="s">
        <v>2</v>
      </c>
      <c r="J22" s="251"/>
      <c r="K22" s="252" t="s">
        <v>15</v>
      </c>
      <c r="L22" s="146"/>
    </row>
    <row r="23" spans="1:14" ht="16.5" thickBot="1" x14ac:dyDescent="0.3">
      <c r="A23" s="145"/>
      <c r="B23" s="146"/>
      <c r="C23" s="146"/>
      <c r="D23" s="43" t="s">
        <v>161</v>
      </c>
      <c r="E23" s="44"/>
      <c r="F23" s="262"/>
      <c r="G23" s="263"/>
      <c r="H23" s="263"/>
      <c r="I23" s="267" t="s">
        <v>333</v>
      </c>
      <c r="J23" s="251"/>
      <c r="K23" s="252" t="s">
        <v>15</v>
      </c>
      <c r="L23" s="146"/>
    </row>
    <row r="24" spans="1:14" ht="16.5" thickBot="1" x14ac:dyDescent="0.3">
      <c r="A24" s="145"/>
      <c r="B24" s="146"/>
      <c r="C24" s="146"/>
      <c r="D24" s="45" t="s">
        <v>163</v>
      </c>
      <c r="E24" s="46"/>
      <c r="F24" s="262"/>
      <c r="G24" s="263"/>
      <c r="H24" s="263"/>
      <c r="I24" s="254" t="s">
        <v>446</v>
      </c>
      <c r="J24" s="251"/>
      <c r="K24" s="252"/>
      <c r="L24" s="146"/>
    </row>
    <row r="25" spans="1:14" s="4" customFormat="1" ht="13.5" thickBot="1" x14ac:dyDescent="0.25">
      <c r="A25" s="148"/>
      <c r="B25" s="149"/>
      <c r="C25" s="150"/>
      <c r="D25" s="140"/>
      <c r="E25" s="141"/>
      <c r="F25" s="142"/>
      <c r="G25" s="42" t="s">
        <v>357</v>
      </c>
      <c r="H25" s="49"/>
      <c r="I25" s="255" t="s">
        <v>448</v>
      </c>
      <c r="J25" s="256"/>
      <c r="K25" s="257"/>
      <c r="L25" s="55"/>
      <c r="M25" s="67"/>
      <c r="N25" s="73"/>
    </row>
    <row r="26" spans="1:14" s="4" customFormat="1" x14ac:dyDescent="0.2">
      <c r="A26" s="148"/>
      <c r="B26" s="149"/>
      <c r="C26" s="150"/>
      <c r="D26" s="3" t="s">
        <v>3</v>
      </c>
      <c r="E26" s="3"/>
      <c r="F26" s="3"/>
      <c r="G26" s="233"/>
      <c r="H26" s="3" t="s">
        <v>4</v>
      </c>
      <c r="I26" s="236"/>
      <c r="J26" s="269"/>
      <c r="K26" s="270"/>
      <c r="L26" s="52"/>
      <c r="M26" s="67"/>
      <c r="N26" s="73"/>
    </row>
    <row r="27" spans="1:14" s="4" customFormat="1" x14ac:dyDescent="0.2">
      <c r="A27" s="148"/>
      <c r="B27" s="149"/>
      <c r="C27" s="150"/>
      <c r="D27" s="126" t="s">
        <v>5</v>
      </c>
      <c r="E27" s="127"/>
      <c r="F27" s="128"/>
      <c r="G27" s="233"/>
      <c r="H27" s="3" t="s">
        <v>4</v>
      </c>
      <c r="I27" s="237"/>
      <c r="J27" s="269"/>
      <c r="K27" s="271"/>
      <c r="L27" s="3"/>
      <c r="M27" s="67"/>
      <c r="N27" s="73"/>
    </row>
    <row r="28" spans="1:14" s="4" customFormat="1" x14ac:dyDescent="0.2">
      <c r="A28" s="148"/>
      <c r="B28" s="149"/>
      <c r="C28" s="150"/>
      <c r="D28" s="126" t="s">
        <v>6</v>
      </c>
      <c r="E28" s="127"/>
      <c r="F28" s="128"/>
      <c r="G28" s="234"/>
      <c r="H28" s="243"/>
      <c r="I28" s="242"/>
      <c r="J28" s="269"/>
      <c r="K28" s="271"/>
      <c r="L28" s="3"/>
      <c r="M28" s="67"/>
      <c r="N28" s="73"/>
    </row>
    <row r="29" spans="1:14" s="4" customFormat="1" x14ac:dyDescent="0.2">
      <c r="A29" s="148"/>
      <c r="B29" s="149"/>
      <c r="C29" s="150"/>
      <c r="D29" s="126" t="s">
        <v>7</v>
      </c>
      <c r="E29" s="127"/>
      <c r="F29" s="128"/>
      <c r="G29" s="234"/>
      <c r="H29" s="243"/>
      <c r="I29" s="242"/>
      <c r="J29" s="269"/>
      <c r="K29" s="271"/>
      <c r="L29" s="3"/>
      <c r="M29" s="67"/>
      <c r="N29" s="73"/>
    </row>
    <row r="30" spans="1:14" s="4" customFormat="1" x14ac:dyDescent="0.2">
      <c r="A30" s="148"/>
      <c r="B30" s="149"/>
      <c r="C30" s="150"/>
      <c r="D30" s="126" t="s">
        <v>415</v>
      </c>
      <c r="E30" s="127"/>
      <c r="F30" s="128"/>
      <c r="G30" s="233"/>
      <c r="H30" s="3" t="s">
        <v>4</v>
      </c>
      <c r="I30" s="237"/>
      <c r="J30" s="269"/>
      <c r="K30" s="271" t="s">
        <v>447</v>
      </c>
      <c r="L30" s="3"/>
      <c r="M30" s="67"/>
      <c r="N30" s="73"/>
    </row>
    <row r="31" spans="1:14" s="4" customFormat="1" x14ac:dyDescent="0.2">
      <c r="A31" s="148"/>
      <c r="B31" s="149"/>
      <c r="C31" s="150"/>
      <c r="D31" s="126" t="s">
        <v>8</v>
      </c>
      <c r="E31" s="127"/>
      <c r="F31" s="128"/>
      <c r="G31" s="233"/>
      <c r="H31" s="3" t="s">
        <v>4</v>
      </c>
      <c r="I31" s="237"/>
      <c r="J31" s="269"/>
      <c r="K31" s="271"/>
      <c r="L31" s="3"/>
      <c r="M31" s="67"/>
      <c r="N31" s="73"/>
    </row>
    <row r="32" spans="1:14" s="4" customFormat="1" x14ac:dyDescent="0.2">
      <c r="A32" s="148"/>
      <c r="B32" s="149"/>
      <c r="C32" s="150"/>
      <c r="D32" s="3" t="s">
        <v>379</v>
      </c>
      <c r="E32" s="3"/>
      <c r="F32" s="3"/>
      <c r="G32" s="233"/>
      <c r="H32" s="3" t="s">
        <v>4</v>
      </c>
      <c r="I32" s="237"/>
      <c r="J32" s="269"/>
      <c r="K32" s="271"/>
      <c r="L32" s="3"/>
      <c r="M32" s="67"/>
      <c r="N32" s="73"/>
    </row>
    <row r="33" spans="1:14" s="4" customFormat="1" x14ac:dyDescent="0.2">
      <c r="A33" s="148"/>
      <c r="B33" s="149"/>
      <c r="C33" s="150"/>
      <c r="D33" s="126" t="s">
        <v>9</v>
      </c>
      <c r="E33" s="127"/>
      <c r="F33" s="128"/>
      <c r="G33" s="233"/>
      <c r="H33" s="3" t="s">
        <v>4</v>
      </c>
      <c r="I33" s="237"/>
      <c r="J33" s="272"/>
      <c r="K33" s="273"/>
      <c r="L33" s="3"/>
      <c r="M33" s="67"/>
      <c r="N33" s="73"/>
    </row>
    <row r="34" spans="1:14" s="4" customFormat="1" x14ac:dyDescent="0.2">
      <c r="A34" s="148"/>
      <c r="B34" s="149"/>
      <c r="C34" s="150"/>
      <c r="D34" s="126" t="s">
        <v>417</v>
      </c>
      <c r="E34" s="127"/>
      <c r="F34" s="128"/>
      <c r="G34" s="233"/>
      <c r="H34" s="3"/>
      <c r="I34" s="162" t="s">
        <v>390</v>
      </c>
      <c r="J34" s="3"/>
      <c r="K34" s="3"/>
      <c r="L34" s="3"/>
      <c r="M34" s="67"/>
      <c r="N34" s="73"/>
    </row>
    <row r="35" spans="1:14" s="31" customFormat="1" ht="15.75" x14ac:dyDescent="0.25">
      <c r="A35" s="151"/>
      <c r="B35" s="109"/>
      <c r="C35" s="152"/>
      <c r="D35" s="129" t="s">
        <v>10</v>
      </c>
      <c r="E35" s="130"/>
      <c r="F35" s="131" t="s">
        <v>11</v>
      </c>
      <c r="G35" s="235">
        <v>1</v>
      </c>
      <c r="H35" s="29"/>
      <c r="I35" s="125">
        <f>SUM(I26:I33)</f>
        <v>0</v>
      </c>
      <c r="J35" s="29"/>
      <c r="K35" s="119"/>
      <c r="L35" s="29"/>
      <c r="M35" s="12"/>
      <c r="N35" s="74"/>
    </row>
    <row r="36" spans="1:14" ht="12" customHeight="1" x14ac:dyDescent="0.25">
      <c r="A36" s="145"/>
      <c r="B36" s="146"/>
      <c r="C36" s="147"/>
      <c r="D36" s="41"/>
      <c r="E36" s="133"/>
      <c r="F36" s="133"/>
      <c r="G36" s="133"/>
      <c r="H36" s="133"/>
      <c r="I36" s="178"/>
      <c r="J36" s="130"/>
      <c r="K36" s="203" t="s">
        <v>449</v>
      </c>
      <c r="L36" s="1"/>
    </row>
    <row r="37" spans="1:14" ht="18" x14ac:dyDescent="0.25">
      <c r="A37" s="145"/>
      <c r="B37" s="146"/>
      <c r="C37" s="147"/>
      <c r="D37" s="206" t="s">
        <v>322</v>
      </c>
      <c r="E37" s="207"/>
      <c r="F37" s="207"/>
      <c r="G37" s="207"/>
      <c r="H37" s="207"/>
      <c r="I37" s="208" t="s">
        <v>12</v>
      </c>
      <c r="J37" s="207"/>
      <c r="K37" s="207" t="s">
        <v>13</v>
      </c>
      <c r="L37" s="1"/>
    </row>
    <row r="38" spans="1:14" s="4" customFormat="1" x14ac:dyDescent="0.2">
      <c r="A38" s="148"/>
      <c r="B38" s="149"/>
      <c r="C38" s="150"/>
      <c r="D38" s="209" t="s">
        <v>327</v>
      </c>
      <c r="E38" s="210"/>
      <c r="F38" s="211"/>
      <c r="G38" s="209"/>
      <c r="H38" s="212"/>
      <c r="I38" s="213">
        <f>I271</f>
        <v>0</v>
      </c>
      <c r="J38" s="214" t="s">
        <v>365</v>
      </c>
      <c r="K38" s="215">
        <f>I38/G35</f>
        <v>0</v>
      </c>
      <c r="L38" s="16"/>
      <c r="M38" s="67"/>
      <c r="N38" s="73"/>
    </row>
    <row r="39" spans="1:14" s="4" customFormat="1" x14ac:dyDescent="0.2">
      <c r="A39" s="148"/>
      <c r="B39" s="149"/>
      <c r="C39" s="150"/>
      <c r="D39" s="209" t="s">
        <v>374</v>
      </c>
      <c r="E39" s="209"/>
      <c r="F39" s="209" t="s">
        <v>376</v>
      </c>
      <c r="G39" s="209">
        <f>H270</f>
        <v>0</v>
      </c>
      <c r="H39" s="212"/>
      <c r="I39" s="213">
        <f>I270</f>
        <v>0</v>
      </c>
      <c r="J39" s="214" t="s">
        <v>365</v>
      </c>
      <c r="K39" s="215"/>
      <c r="L39" s="16"/>
      <c r="M39" s="67"/>
      <c r="N39" s="73"/>
    </row>
    <row r="40" spans="1:14" s="4" customFormat="1" x14ac:dyDescent="0.2">
      <c r="A40" s="148"/>
      <c r="B40" s="149"/>
      <c r="C40" s="150"/>
      <c r="D40" s="205" t="s">
        <v>453</v>
      </c>
      <c r="E40" s="209"/>
      <c r="F40" s="209"/>
      <c r="G40" s="209"/>
      <c r="H40" s="212"/>
      <c r="I40" s="213">
        <f>(I38+I39)*H272%</f>
        <v>0</v>
      </c>
      <c r="J40" s="214" t="s">
        <v>365</v>
      </c>
      <c r="K40" s="215"/>
      <c r="L40" s="16"/>
      <c r="M40" s="67"/>
      <c r="N40" s="73"/>
    </row>
    <row r="41" spans="1:14" s="4" customFormat="1" x14ac:dyDescent="0.2">
      <c r="A41" s="148"/>
      <c r="B41" s="149"/>
      <c r="C41" s="150"/>
      <c r="D41" s="209" t="s">
        <v>326</v>
      </c>
      <c r="E41" s="209"/>
      <c r="F41" s="209"/>
      <c r="G41" s="209"/>
      <c r="H41" s="212"/>
      <c r="I41" s="213">
        <f>I38+I40+I39</f>
        <v>0</v>
      </c>
      <c r="J41" s="214" t="s">
        <v>365</v>
      </c>
      <c r="K41" s="215">
        <f>I41/G35</f>
        <v>0</v>
      </c>
      <c r="L41" s="16"/>
      <c r="M41" s="67"/>
      <c r="N41" s="73"/>
    </row>
    <row r="42" spans="1:14" x14ac:dyDescent="0.2">
      <c r="A42" s="145"/>
      <c r="B42" s="146"/>
      <c r="C42" s="147"/>
      <c r="D42" s="179"/>
      <c r="E42" s="133"/>
      <c r="F42" s="133"/>
      <c r="G42" s="180"/>
      <c r="H42" s="133"/>
      <c r="I42" s="181"/>
      <c r="J42" s="180"/>
      <c r="K42" s="182"/>
      <c r="L42" s="56"/>
    </row>
    <row r="43" spans="1:14" s="22" customFormat="1" x14ac:dyDescent="0.2">
      <c r="A43" s="153"/>
      <c r="B43" s="154"/>
      <c r="C43" s="155"/>
      <c r="D43" s="170" t="s">
        <v>320</v>
      </c>
      <c r="E43" s="171"/>
      <c r="F43" s="174" t="s">
        <v>14</v>
      </c>
      <c r="G43" s="175"/>
      <c r="H43" s="176"/>
      <c r="I43" s="177" t="s">
        <v>170</v>
      </c>
      <c r="J43" s="176"/>
      <c r="K43" s="21" t="s">
        <v>17</v>
      </c>
      <c r="L43" s="21"/>
      <c r="N43" s="75"/>
    </row>
    <row r="44" spans="1:14" s="20" customFormat="1" x14ac:dyDescent="0.2">
      <c r="A44" s="156"/>
      <c r="B44" s="112"/>
      <c r="C44" s="157"/>
      <c r="D44" s="172" t="s">
        <v>321</v>
      </c>
      <c r="E44" s="173"/>
      <c r="F44" s="165" t="s">
        <v>177</v>
      </c>
      <c r="G44" s="166"/>
      <c r="H44" s="19" t="s">
        <v>184</v>
      </c>
      <c r="I44" s="168" t="s">
        <v>172</v>
      </c>
      <c r="J44" s="166"/>
      <c r="K44" s="19" t="s">
        <v>368</v>
      </c>
      <c r="L44" s="19"/>
      <c r="M44" s="18"/>
      <c r="N44" s="76"/>
    </row>
    <row r="45" spans="1:14" s="20" customFormat="1" ht="11.25" x14ac:dyDescent="0.2">
      <c r="A45" s="158"/>
      <c r="B45" s="112"/>
      <c r="C45" s="157"/>
      <c r="D45" s="163"/>
      <c r="E45" s="164"/>
      <c r="F45" s="165" t="s">
        <v>178</v>
      </c>
      <c r="G45" s="166"/>
      <c r="H45" s="19" t="s">
        <v>185</v>
      </c>
      <c r="I45" s="168" t="s">
        <v>171</v>
      </c>
      <c r="J45" s="166"/>
      <c r="K45" s="19"/>
      <c r="L45" s="19"/>
      <c r="M45" s="18"/>
      <c r="N45" s="76"/>
    </row>
    <row r="46" spans="1:14" s="20" customFormat="1" ht="11.25" x14ac:dyDescent="0.2">
      <c r="A46" s="158"/>
      <c r="B46" s="112"/>
      <c r="C46" s="157"/>
      <c r="D46" s="158"/>
      <c r="E46" s="157"/>
      <c r="F46" s="165" t="s">
        <v>179</v>
      </c>
      <c r="G46" s="166"/>
      <c r="H46" s="19" t="s">
        <v>186</v>
      </c>
      <c r="I46" s="168" t="s">
        <v>173</v>
      </c>
      <c r="J46" s="166"/>
      <c r="K46" s="19"/>
      <c r="L46" s="19"/>
      <c r="M46" s="18"/>
      <c r="N46" s="76"/>
    </row>
    <row r="47" spans="1:14" s="20" customFormat="1" ht="11.25" x14ac:dyDescent="0.2">
      <c r="A47" s="158"/>
      <c r="B47" s="112"/>
      <c r="C47" s="157"/>
      <c r="D47" s="158"/>
      <c r="E47" s="157"/>
      <c r="F47" s="165" t="s">
        <v>180</v>
      </c>
      <c r="G47" s="166"/>
      <c r="H47" s="19" t="s">
        <v>187</v>
      </c>
      <c r="I47" s="168" t="s">
        <v>174</v>
      </c>
      <c r="J47" s="166"/>
      <c r="K47" s="19"/>
      <c r="L47" s="19"/>
      <c r="M47" s="18"/>
      <c r="N47" s="76"/>
    </row>
    <row r="48" spans="1:14" s="20" customFormat="1" ht="11.25" x14ac:dyDescent="0.2">
      <c r="A48" s="158"/>
      <c r="B48" s="112"/>
      <c r="C48" s="157"/>
      <c r="D48" s="158"/>
      <c r="E48" s="157"/>
      <c r="F48" s="165" t="s">
        <v>181</v>
      </c>
      <c r="G48" s="166"/>
      <c r="H48" s="19" t="s">
        <v>188</v>
      </c>
      <c r="I48" s="168" t="s">
        <v>175</v>
      </c>
      <c r="J48" s="166"/>
      <c r="K48" s="19"/>
      <c r="L48" s="19"/>
      <c r="M48" s="18"/>
      <c r="N48" s="76"/>
    </row>
    <row r="49" spans="1:14" s="20" customFormat="1" ht="11.25" x14ac:dyDescent="0.2">
      <c r="A49" s="158"/>
      <c r="B49" s="112"/>
      <c r="C49" s="157"/>
      <c r="D49" s="158"/>
      <c r="E49" s="157"/>
      <c r="F49" s="165" t="s">
        <v>182</v>
      </c>
      <c r="G49" s="166"/>
      <c r="H49" s="19" t="s">
        <v>189</v>
      </c>
      <c r="I49" s="168" t="s">
        <v>176</v>
      </c>
      <c r="J49" s="166"/>
      <c r="K49" s="19"/>
      <c r="L49" s="19"/>
      <c r="M49" s="18"/>
      <c r="N49" s="76"/>
    </row>
    <row r="50" spans="1:14" x14ac:dyDescent="0.2">
      <c r="A50" s="159"/>
      <c r="B50" s="160"/>
      <c r="C50" s="161"/>
      <c r="D50" s="159"/>
      <c r="E50" s="161"/>
      <c r="F50" s="165" t="s">
        <v>183</v>
      </c>
      <c r="G50" s="167"/>
      <c r="H50" s="1"/>
      <c r="I50" s="169"/>
      <c r="J50" s="167"/>
      <c r="K50" s="1"/>
      <c r="L50" s="1"/>
    </row>
    <row r="51" spans="1:14" ht="20.25" x14ac:dyDescent="0.3">
      <c r="A51" s="231" t="s">
        <v>454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167"/>
    </row>
    <row r="52" spans="1:14" s="10" customFormat="1" ht="15.75" x14ac:dyDescent="0.25">
      <c r="A52" s="9" t="s">
        <v>16</v>
      </c>
      <c r="B52" s="9"/>
      <c r="C52" s="9"/>
      <c r="D52" s="9" t="s">
        <v>204</v>
      </c>
      <c r="E52" s="9"/>
      <c r="F52" s="9"/>
      <c r="G52" s="9"/>
      <c r="H52" s="9"/>
      <c r="I52" s="87"/>
      <c r="J52" s="9"/>
      <c r="K52" s="9"/>
      <c r="L52" s="9"/>
      <c r="M52" s="12"/>
      <c r="N52" s="74"/>
    </row>
    <row r="53" spans="1:14" s="10" customFormat="1" ht="15.75" x14ac:dyDescent="0.25">
      <c r="A53" s="9" t="s">
        <v>14</v>
      </c>
      <c r="B53" s="9" t="s">
        <v>190</v>
      </c>
      <c r="C53" s="9" t="s">
        <v>15</v>
      </c>
      <c r="D53" s="9"/>
      <c r="E53" s="9"/>
      <c r="F53" s="9" t="s">
        <v>165</v>
      </c>
      <c r="G53" s="9" t="s">
        <v>164</v>
      </c>
      <c r="H53" s="9" t="s">
        <v>18</v>
      </c>
      <c r="I53" s="87" t="s">
        <v>19</v>
      </c>
      <c r="J53" s="9"/>
      <c r="K53" s="9" t="s">
        <v>367</v>
      </c>
      <c r="L53" s="9"/>
      <c r="M53" s="12"/>
      <c r="N53" s="74"/>
    </row>
    <row r="54" spans="1:14" x14ac:dyDescent="0.2">
      <c r="A54" s="1" t="s">
        <v>20</v>
      </c>
      <c r="B54" s="1" t="s">
        <v>20</v>
      </c>
      <c r="C54" s="1" t="s">
        <v>20</v>
      </c>
      <c r="D54" s="1" t="s">
        <v>21</v>
      </c>
      <c r="E54" s="1"/>
      <c r="F54" s="1">
        <f>F76</f>
        <v>380</v>
      </c>
      <c r="G54" s="205">
        <v>0</v>
      </c>
      <c r="H54" s="1">
        <f>G54*F54</f>
        <v>0</v>
      </c>
      <c r="I54" s="86"/>
      <c r="J54" s="33"/>
      <c r="K54" s="1" t="s">
        <v>452</v>
      </c>
      <c r="L54" s="1"/>
      <c r="M54" s="58"/>
      <c r="N54" s="77"/>
    </row>
    <row r="55" spans="1:14" x14ac:dyDescent="0.2">
      <c r="A55" s="1" t="s">
        <v>20</v>
      </c>
      <c r="B55" s="1" t="s">
        <v>20</v>
      </c>
      <c r="C55" s="1" t="s">
        <v>22</v>
      </c>
      <c r="D55" s="1" t="s">
        <v>23</v>
      </c>
      <c r="E55" s="1"/>
      <c r="F55" s="1">
        <f>F77</f>
        <v>290</v>
      </c>
      <c r="G55" s="205">
        <v>0</v>
      </c>
      <c r="H55" s="1">
        <f>G55*F55</f>
        <v>0</v>
      </c>
      <c r="I55" s="86"/>
      <c r="J55" s="33"/>
      <c r="K55" s="1" t="s">
        <v>452</v>
      </c>
      <c r="L55" s="1"/>
      <c r="M55" s="58"/>
      <c r="N55" s="77"/>
    </row>
    <row r="56" spans="1:14" x14ac:dyDescent="0.2">
      <c r="A56" s="1" t="s">
        <v>20</v>
      </c>
      <c r="B56" s="1" t="s">
        <v>20</v>
      </c>
      <c r="C56" s="1" t="s">
        <v>153</v>
      </c>
      <c r="D56" s="1" t="s">
        <v>25</v>
      </c>
      <c r="E56" s="1"/>
      <c r="F56" s="205">
        <v>250</v>
      </c>
      <c r="G56" s="205">
        <v>0</v>
      </c>
      <c r="H56" s="1">
        <f>G56*F56</f>
        <v>0</v>
      </c>
      <c r="I56" s="86"/>
      <c r="J56" s="33"/>
      <c r="K56" s="1" t="s">
        <v>452</v>
      </c>
      <c r="L56" s="1"/>
      <c r="M56" s="58"/>
      <c r="N56" s="77"/>
    </row>
    <row r="57" spans="1:14" x14ac:dyDescent="0.2">
      <c r="A57" s="1" t="s">
        <v>20</v>
      </c>
      <c r="B57" s="1" t="s">
        <v>22</v>
      </c>
      <c r="C57" s="1" t="s">
        <v>24</v>
      </c>
      <c r="D57" s="1" t="s">
        <v>27</v>
      </c>
      <c r="E57" s="1"/>
      <c r="F57" s="1">
        <f>F78</f>
        <v>420</v>
      </c>
      <c r="G57" s="205">
        <v>0</v>
      </c>
      <c r="H57" s="1">
        <f>G57*F57</f>
        <v>0</v>
      </c>
      <c r="I57" s="86"/>
      <c r="J57" s="33"/>
      <c r="K57" s="1" t="s">
        <v>452</v>
      </c>
      <c r="L57" s="1"/>
      <c r="M57" s="58"/>
      <c r="N57" s="77"/>
    </row>
    <row r="58" spans="1:14" x14ac:dyDescent="0.2">
      <c r="A58" s="1" t="s">
        <v>20</v>
      </c>
      <c r="B58" s="1" t="s">
        <v>24</v>
      </c>
      <c r="C58" s="1" t="s">
        <v>26</v>
      </c>
      <c r="D58" s="1" t="s">
        <v>432</v>
      </c>
      <c r="E58" s="1"/>
      <c r="F58" s="1">
        <f>F79</f>
        <v>510</v>
      </c>
      <c r="G58" s="205">
        <v>0</v>
      </c>
      <c r="H58" s="1">
        <f>G58*F58</f>
        <v>0</v>
      </c>
      <c r="I58" s="86"/>
      <c r="J58" s="33"/>
      <c r="K58" s="1" t="s">
        <v>423</v>
      </c>
      <c r="L58" s="1"/>
      <c r="M58" s="58"/>
      <c r="N58" s="77"/>
    </row>
    <row r="59" spans="1:14" x14ac:dyDescent="0.2">
      <c r="A59" s="1" t="s">
        <v>20</v>
      </c>
      <c r="B59" s="1" t="s">
        <v>20</v>
      </c>
      <c r="C59" s="1" t="s">
        <v>154</v>
      </c>
      <c r="D59" s="1" t="s">
        <v>30</v>
      </c>
      <c r="E59" s="1"/>
      <c r="F59" s="216"/>
      <c r="G59" s="204"/>
      <c r="H59" s="205">
        <f>F59*G59</f>
        <v>0</v>
      </c>
      <c r="I59" s="86"/>
      <c r="J59" s="33"/>
      <c r="K59" s="1" t="s">
        <v>423</v>
      </c>
      <c r="L59" s="1"/>
      <c r="M59" s="58"/>
      <c r="N59" s="77"/>
    </row>
    <row r="60" spans="1:14" x14ac:dyDescent="0.2">
      <c r="A60" s="1" t="s">
        <v>20</v>
      </c>
      <c r="B60" s="1" t="s">
        <v>20</v>
      </c>
      <c r="C60" s="1" t="s">
        <v>155</v>
      </c>
      <c r="D60" s="1" t="s">
        <v>32</v>
      </c>
      <c r="E60" s="1"/>
      <c r="F60" s="216"/>
      <c r="G60" s="204"/>
      <c r="H60" s="205">
        <v>0</v>
      </c>
      <c r="I60" s="86"/>
      <c r="J60" s="33"/>
      <c r="K60" s="1" t="s">
        <v>423</v>
      </c>
      <c r="L60" s="1"/>
      <c r="M60" s="58"/>
      <c r="N60" s="77"/>
    </row>
    <row r="61" spans="1:14" x14ac:dyDescent="0.2">
      <c r="A61" s="1" t="s">
        <v>20</v>
      </c>
      <c r="B61" s="1" t="s">
        <v>20</v>
      </c>
      <c r="C61" s="1" t="s">
        <v>205</v>
      </c>
      <c r="D61" s="1" t="s">
        <v>353</v>
      </c>
      <c r="E61" s="1"/>
      <c r="F61" s="205">
        <v>390</v>
      </c>
      <c r="G61" s="205">
        <v>0</v>
      </c>
      <c r="H61" s="205">
        <f>F61*G61</f>
        <v>0</v>
      </c>
      <c r="I61" s="86"/>
      <c r="J61" s="33"/>
      <c r="K61" s="1" t="s">
        <v>423</v>
      </c>
      <c r="L61" s="1"/>
      <c r="M61" s="58"/>
      <c r="N61" s="77"/>
    </row>
    <row r="62" spans="1:14" x14ac:dyDescent="0.2">
      <c r="A62" s="1" t="s">
        <v>20</v>
      </c>
      <c r="B62" s="1" t="s">
        <v>20</v>
      </c>
      <c r="C62" s="1" t="s">
        <v>206</v>
      </c>
      <c r="D62" s="1" t="s">
        <v>373</v>
      </c>
      <c r="E62" s="1"/>
      <c r="F62" s="1"/>
      <c r="G62" s="204"/>
      <c r="H62" s="205">
        <v>0</v>
      </c>
      <c r="I62" s="86"/>
      <c r="J62" s="33"/>
      <c r="K62" s="1" t="s">
        <v>423</v>
      </c>
      <c r="L62" s="1"/>
      <c r="M62" s="58"/>
      <c r="N62" s="77"/>
    </row>
    <row r="63" spans="1:14" x14ac:dyDescent="0.2">
      <c r="A63" s="1" t="s">
        <v>20</v>
      </c>
      <c r="B63" s="1" t="s">
        <v>20</v>
      </c>
      <c r="C63" s="1"/>
      <c r="D63" s="1" t="s">
        <v>393</v>
      </c>
      <c r="E63" s="1"/>
      <c r="F63" s="1"/>
      <c r="G63" s="204"/>
      <c r="H63" s="205">
        <v>0</v>
      </c>
      <c r="I63" s="86"/>
      <c r="J63" s="33"/>
      <c r="K63" s="1" t="s">
        <v>423</v>
      </c>
      <c r="L63" s="1"/>
      <c r="M63" s="58"/>
      <c r="N63" s="77"/>
    </row>
    <row r="64" spans="1:14" x14ac:dyDescent="0.2">
      <c r="A64" s="1" t="s">
        <v>20</v>
      </c>
      <c r="B64" s="1" t="s">
        <v>20</v>
      </c>
      <c r="C64" s="1" t="s">
        <v>207</v>
      </c>
      <c r="D64" s="1" t="s">
        <v>37</v>
      </c>
      <c r="E64" s="1"/>
      <c r="F64" s="3">
        <v>0</v>
      </c>
      <c r="G64" s="205">
        <v>0</v>
      </c>
      <c r="H64" s="1">
        <f>G64*F64</f>
        <v>0</v>
      </c>
      <c r="I64" s="86"/>
      <c r="J64" s="33"/>
      <c r="K64" s="1" t="s">
        <v>423</v>
      </c>
      <c r="L64" s="1"/>
      <c r="M64" s="58"/>
      <c r="N64" s="77"/>
    </row>
    <row r="65" spans="1:14" s="12" customFormat="1" ht="15.75" x14ac:dyDescent="0.25">
      <c r="A65" s="11" t="s">
        <v>20</v>
      </c>
      <c r="B65" s="11" t="s">
        <v>38</v>
      </c>
      <c r="C65" s="11" t="s">
        <v>38</v>
      </c>
      <c r="D65" s="11" t="s">
        <v>39</v>
      </c>
      <c r="E65" s="11"/>
      <c r="F65" s="11"/>
      <c r="G65" s="11"/>
      <c r="H65" s="11"/>
      <c r="I65" s="88">
        <f>SUM(H54:H64)</f>
        <v>0</v>
      </c>
      <c r="J65" s="32" t="s">
        <v>365</v>
      </c>
      <c r="K65" s="11"/>
      <c r="L65" s="11"/>
      <c r="M65" s="57"/>
      <c r="N65" s="78"/>
    </row>
    <row r="66" spans="1:14" x14ac:dyDescent="0.2">
      <c r="A66" s="1"/>
      <c r="B66" s="1"/>
      <c r="C66" s="1"/>
      <c r="D66" s="1"/>
      <c r="E66" s="1"/>
      <c r="F66" s="1"/>
      <c r="G66" s="1"/>
      <c r="H66" s="1"/>
      <c r="I66" s="86"/>
      <c r="J66" s="33"/>
      <c r="K66" s="1"/>
      <c r="L66" s="1"/>
      <c r="N66" s="79"/>
    </row>
    <row r="67" spans="1:14" s="10" customFormat="1" ht="15.75" x14ac:dyDescent="0.25">
      <c r="A67" s="9" t="s">
        <v>41</v>
      </c>
      <c r="B67" s="9"/>
      <c r="C67" s="9"/>
      <c r="D67" s="9" t="s">
        <v>203</v>
      </c>
      <c r="E67" s="9"/>
      <c r="F67" s="9"/>
      <c r="G67" s="9"/>
      <c r="H67" s="9"/>
      <c r="I67" s="87"/>
      <c r="J67" s="34"/>
      <c r="K67" s="9"/>
      <c r="L67" s="9"/>
      <c r="M67" s="12"/>
      <c r="N67" s="78"/>
    </row>
    <row r="68" spans="1:14" s="10" customFormat="1" ht="15.75" x14ac:dyDescent="0.25">
      <c r="A68" s="9" t="s">
        <v>191</v>
      </c>
      <c r="B68" s="9" t="s">
        <v>190</v>
      </c>
      <c r="C68" s="9" t="s">
        <v>192</v>
      </c>
      <c r="D68" s="9"/>
      <c r="E68" s="9"/>
      <c r="F68" s="9" t="s">
        <v>165</v>
      </c>
      <c r="G68" s="9" t="s">
        <v>166</v>
      </c>
      <c r="H68" s="9" t="s">
        <v>18</v>
      </c>
      <c r="I68" s="87" t="s">
        <v>19</v>
      </c>
      <c r="J68" s="34"/>
      <c r="K68" s="9" t="s">
        <v>367</v>
      </c>
      <c r="L68" s="9"/>
      <c r="M68" s="12"/>
      <c r="N68" s="78"/>
    </row>
    <row r="69" spans="1:14" x14ac:dyDescent="0.2">
      <c r="A69" s="1" t="s">
        <v>22</v>
      </c>
      <c r="B69" s="1" t="s">
        <v>20</v>
      </c>
      <c r="C69" s="1" t="s">
        <v>20</v>
      </c>
      <c r="D69" s="1" t="s">
        <v>21</v>
      </c>
      <c r="E69" s="1"/>
      <c r="F69" s="1">
        <f>F76</f>
        <v>380</v>
      </c>
      <c r="G69" s="205">
        <v>0</v>
      </c>
      <c r="H69" s="1">
        <f>G69*F69</f>
        <v>0</v>
      </c>
      <c r="I69" s="86"/>
      <c r="J69" s="33"/>
      <c r="K69" s="1" t="s">
        <v>423</v>
      </c>
      <c r="L69" s="1"/>
      <c r="M69" s="58"/>
      <c r="N69" s="77"/>
    </row>
    <row r="70" spans="1:14" x14ac:dyDescent="0.2">
      <c r="A70" s="1" t="s">
        <v>22</v>
      </c>
      <c r="B70" s="1" t="s">
        <v>22</v>
      </c>
      <c r="C70" s="1" t="s">
        <v>24</v>
      </c>
      <c r="D70" s="1" t="s">
        <v>27</v>
      </c>
      <c r="E70" s="1"/>
      <c r="F70" s="1">
        <f>F78</f>
        <v>420</v>
      </c>
      <c r="G70" s="205">
        <v>0</v>
      </c>
      <c r="H70" s="1">
        <f>G70*F70</f>
        <v>0</v>
      </c>
      <c r="I70" s="86"/>
      <c r="J70" s="33"/>
      <c r="K70" s="1" t="s">
        <v>423</v>
      </c>
      <c r="L70" s="1"/>
      <c r="M70" s="58"/>
      <c r="N70" s="77"/>
    </row>
    <row r="71" spans="1:14" x14ac:dyDescent="0.2">
      <c r="A71" s="1" t="s">
        <v>22</v>
      </c>
      <c r="B71" s="1" t="s">
        <v>24</v>
      </c>
      <c r="C71" s="1" t="s">
        <v>26</v>
      </c>
      <c r="D71" s="1" t="s">
        <v>432</v>
      </c>
      <c r="E71" s="1"/>
      <c r="F71" s="1">
        <f>F79</f>
        <v>510</v>
      </c>
      <c r="G71" s="205">
        <v>0</v>
      </c>
      <c r="H71" s="1">
        <f>G71*F71</f>
        <v>0</v>
      </c>
      <c r="I71" s="86"/>
      <c r="J71" s="33"/>
      <c r="K71" s="1" t="s">
        <v>423</v>
      </c>
      <c r="L71" s="1"/>
      <c r="M71" s="58"/>
      <c r="N71" s="77"/>
    </row>
    <row r="72" spans="1:14" s="12" customFormat="1" ht="15.75" x14ac:dyDescent="0.25">
      <c r="A72" s="11" t="s">
        <v>22</v>
      </c>
      <c r="B72" s="11" t="s">
        <v>38</v>
      </c>
      <c r="C72" s="11" t="s">
        <v>38</v>
      </c>
      <c r="D72" s="11" t="s">
        <v>40</v>
      </c>
      <c r="E72" s="11"/>
      <c r="F72" s="11"/>
      <c r="G72" s="11"/>
      <c r="H72" s="11"/>
      <c r="I72" s="96">
        <f>SUM(H69:H71)</f>
        <v>0</v>
      </c>
      <c r="J72" s="32" t="s">
        <v>365</v>
      </c>
      <c r="K72" s="11"/>
      <c r="L72" s="11"/>
      <c r="M72" s="57"/>
      <c r="N72" s="78"/>
    </row>
    <row r="73" spans="1:14" x14ac:dyDescent="0.2">
      <c r="A73" s="1"/>
      <c r="B73" s="1"/>
      <c r="C73" s="1"/>
      <c r="D73" s="1"/>
      <c r="E73" s="1"/>
      <c r="F73" s="1"/>
      <c r="G73" s="1"/>
      <c r="H73" s="1"/>
      <c r="I73" s="86"/>
      <c r="J73" s="33"/>
      <c r="K73" s="1"/>
      <c r="L73" s="1"/>
      <c r="N73" s="79"/>
    </row>
    <row r="74" spans="1:14" s="10" customFormat="1" ht="15.75" x14ac:dyDescent="0.25">
      <c r="A74" s="9" t="s">
        <v>41</v>
      </c>
      <c r="B74" s="9"/>
      <c r="C74" s="9"/>
      <c r="D74" s="9" t="s">
        <v>202</v>
      </c>
      <c r="E74" s="9"/>
      <c r="F74" s="9"/>
      <c r="G74" s="9"/>
      <c r="H74" s="9"/>
      <c r="I74" s="87"/>
      <c r="J74" s="34"/>
      <c r="K74" s="9"/>
      <c r="L74" s="9"/>
      <c r="M74" s="12"/>
      <c r="N74" s="78"/>
    </row>
    <row r="75" spans="1:14" s="10" customFormat="1" ht="15.75" x14ac:dyDescent="0.25">
      <c r="A75" s="9" t="s">
        <v>14</v>
      </c>
      <c r="B75" s="9" t="s">
        <v>190</v>
      </c>
      <c r="C75" s="9" t="s">
        <v>15</v>
      </c>
      <c r="D75" s="9"/>
      <c r="E75" s="9"/>
      <c r="F75" s="9" t="s">
        <v>165</v>
      </c>
      <c r="G75" s="9" t="s">
        <v>166</v>
      </c>
      <c r="H75" s="9" t="s">
        <v>18</v>
      </c>
      <c r="I75" s="87" t="s">
        <v>19</v>
      </c>
      <c r="J75" s="34"/>
      <c r="K75" s="9" t="s">
        <v>367</v>
      </c>
      <c r="L75" s="9"/>
      <c r="M75" s="12"/>
      <c r="N75" s="78"/>
    </row>
    <row r="76" spans="1:14" x14ac:dyDescent="0.2">
      <c r="A76" s="1" t="s">
        <v>24</v>
      </c>
      <c r="B76" s="1" t="s">
        <v>20</v>
      </c>
      <c r="C76" s="1" t="s">
        <v>20</v>
      </c>
      <c r="D76" s="1" t="s">
        <v>21</v>
      </c>
      <c r="E76" s="1"/>
      <c r="F76" s="205">
        <v>380</v>
      </c>
      <c r="G76" s="205">
        <v>0</v>
      </c>
      <c r="H76" s="1">
        <f t="shared" ref="H76:H92" si="0">G76*F76</f>
        <v>0</v>
      </c>
      <c r="I76" s="86"/>
      <c r="J76" s="33"/>
      <c r="K76" s="1" t="s">
        <v>423</v>
      </c>
      <c r="L76" s="1"/>
      <c r="M76" s="58"/>
      <c r="N76" s="77"/>
    </row>
    <row r="77" spans="1:14" x14ac:dyDescent="0.2">
      <c r="A77" s="1" t="s">
        <v>24</v>
      </c>
      <c r="B77" s="1" t="s">
        <v>20</v>
      </c>
      <c r="C77" s="1" t="s">
        <v>22</v>
      </c>
      <c r="D77" s="1" t="s">
        <v>23</v>
      </c>
      <c r="E77" s="1"/>
      <c r="F77" s="205">
        <v>290</v>
      </c>
      <c r="G77" s="205">
        <v>0</v>
      </c>
      <c r="H77" s="1">
        <f t="shared" si="0"/>
        <v>0</v>
      </c>
      <c r="I77" s="86"/>
      <c r="J77" s="33"/>
      <c r="K77" s="1" t="s">
        <v>423</v>
      </c>
      <c r="L77" s="1"/>
      <c r="M77" s="58"/>
      <c r="N77" s="77"/>
    </row>
    <row r="78" spans="1:14" x14ac:dyDescent="0.2">
      <c r="A78" s="1" t="s">
        <v>24</v>
      </c>
      <c r="B78" s="1" t="s">
        <v>22</v>
      </c>
      <c r="C78" s="1" t="s">
        <v>24</v>
      </c>
      <c r="D78" s="1" t="s">
        <v>27</v>
      </c>
      <c r="E78" s="1"/>
      <c r="F78" s="205">
        <v>420</v>
      </c>
      <c r="G78" s="205">
        <v>0</v>
      </c>
      <c r="H78" s="1">
        <f t="shared" si="0"/>
        <v>0</v>
      </c>
      <c r="I78" s="86"/>
      <c r="J78" s="33"/>
      <c r="K78" s="1" t="s">
        <v>423</v>
      </c>
      <c r="L78" s="1"/>
      <c r="M78" s="58"/>
      <c r="N78" s="77"/>
    </row>
    <row r="79" spans="1:14" x14ac:dyDescent="0.2">
      <c r="A79" s="1" t="s">
        <v>24</v>
      </c>
      <c r="B79" s="1" t="s">
        <v>24</v>
      </c>
      <c r="C79" s="1" t="s">
        <v>26</v>
      </c>
      <c r="D79" s="1" t="s">
        <v>432</v>
      </c>
      <c r="E79" s="1"/>
      <c r="F79" s="205">
        <v>510</v>
      </c>
      <c r="G79" s="205">
        <v>0</v>
      </c>
      <c r="H79" s="1">
        <f t="shared" si="0"/>
        <v>0</v>
      </c>
      <c r="I79" s="86"/>
      <c r="J79" s="33"/>
      <c r="K79" s="1" t="s">
        <v>423</v>
      </c>
      <c r="L79" s="1"/>
      <c r="M79" s="58"/>
      <c r="N79" s="77"/>
    </row>
    <row r="80" spans="1:14" x14ac:dyDescent="0.2">
      <c r="A80" s="1" t="s">
        <v>24</v>
      </c>
      <c r="B80" s="1" t="s">
        <v>24</v>
      </c>
      <c r="C80" s="1" t="s">
        <v>28</v>
      </c>
      <c r="D80" s="1" t="s">
        <v>43</v>
      </c>
      <c r="E80" s="1"/>
      <c r="F80" s="205">
        <v>360</v>
      </c>
      <c r="G80" s="205">
        <v>0</v>
      </c>
      <c r="H80" s="1">
        <f t="shared" si="0"/>
        <v>0</v>
      </c>
      <c r="I80" s="86"/>
      <c r="J80" s="33"/>
      <c r="K80" s="1" t="s">
        <v>423</v>
      </c>
      <c r="L80" s="1"/>
      <c r="M80" s="58"/>
      <c r="N80" s="77"/>
    </row>
    <row r="81" spans="1:14" x14ac:dyDescent="0.2">
      <c r="A81" s="1" t="s">
        <v>24</v>
      </c>
      <c r="B81" s="1" t="s">
        <v>24</v>
      </c>
      <c r="C81" s="1" t="s">
        <v>29</v>
      </c>
      <c r="D81" s="1" t="s">
        <v>45</v>
      </c>
      <c r="E81" s="1"/>
      <c r="F81" s="205">
        <v>200</v>
      </c>
      <c r="G81" s="205">
        <v>0</v>
      </c>
      <c r="H81" s="1">
        <f t="shared" si="0"/>
        <v>0</v>
      </c>
      <c r="I81" s="86"/>
      <c r="J81" s="33"/>
      <c r="K81" s="1" t="s">
        <v>423</v>
      </c>
      <c r="L81" s="1"/>
      <c r="M81" s="58"/>
      <c r="N81" s="77"/>
    </row>
    <row r="82" spans="1:14" x14ac:dyDescent="0.2">
      <c r="A82" s="1" t="s">
        <v>24</v>
      </c>
      <c r="B82" s="1" t="s">
        <v>24</v>
      </c>
      <c r="C82" s="1" t="s">
        <v>31</v>
      </c>
      <c r="D82" s="1" t="s">
        <v>47</v>
      </c>
      <c r="E82" s="1"/>
      <c r="F82" s="205">
        <v>180</v>
      </c>
      <c r="G82" s="205">
        <v>0</v>
      </c>
      <c r="H82" s="1">
        <f t="shared" si="0"/>
        <v>0</v>
      </c>
      <c r="I82" s="86"/>
      <c r="J82" s="33"/>
      <c r="K82" s="1" t="s">
        <v>423</v>
      </c>
      <c r="L82" s="1"/>
      <c r="M82" s="58"/>
      <c r="N82" s="77"/>
    </row>
    <row r="83" spans="1:14" x14ac:dyDescent="0.2">
      <c r="A83" s="1" t="s">
        <v>24</v>
      </c>
      <c r="B83" s="1" t="s">
        <v>24</v>
      </c>
      <c r="C83" s="1" t="s">
        <v>33</v>
      </c>
      <c r="D83" s="1" t="s">
        <v>48</v>
      </c>
      <c r="E83" s="1"/>
      <c r="F83" s="205">
        <v>380</v>
      </c>
      <c r="G83" s="205">
        <v>0</v>
      </c>
      <c r="H83" s="1">
        <f t="shared" si="0"/>
        <v>0</v>
      </c>
      <c r="I83" s="86"/>
      <c r="J83" s="33"/>
      <c r="K83" s="1" t="s">
        <v>423</v>
      </c>
      <c r="L83" s="1"/>
      <c r="M83" s="58"/>
      <c r="N83" s="77"/>
    </row>
    <row r="84" spans="1:14" x14ac:dyDescent="0.2">
      <c r="A84" s="1" t="s">
        <v>24</v>
      </c>
      <c r="B84" s="1" t="s">
        <v>24</v>
      </c>
      <c r="C84" s="1" t="s">
        <v>34</v>
      </c>
      <c r="D84" s="1" t="s">
        <v>49</v>
      </c>
      <c r="E84" s="1"/>
      <c r="F84" s="205">
        <v>200</v>
      </c>
      <c r="G84" s="205">
        <v>0</v>
      </c>
      <c r="H84" s="1">
        <f t="shared" si="0"/>
        <v>0</v>
      </c>
      <c r="I84" s="86"/>
      <c r="J84" s="33"/>
      <c r="K84" s="1" t="s">
        <v>423</v>
      </c>
      <c r="L84" s="1"/>
      <c r="M84" s="58"/>
      <c r="N84" s="77"/>
    </row>
    <row r="85" spans="1:14" x14ac:dyDescent="0.2">
      <c r="A85" s="1" t="s">
        <v>24</v>
      </c>
      <c r="B85" s="1" t="s">
        <v>29</v>
      </c>
      <c r="C85" s="1" t="s">
        <v>35</v>
      </c>
      <c r="D85" s="1" t="s">
        <v>50</v>
      </c>
      <c r="E85" s="1"/>
      <c r="F85" s="205">
        <v>300</v>
      </c>
      <c r="G85" s="205">
        <v>0</v>
      </c>
      <c r="H85" s="1">
        <f t="shared" si="0"/>
        <v>0</v>
      </c>
      <c r="I85" s="86"/>
      <c r="J85" s="33"/>
      <c r="K85" s="1" t="s">
        <v>423</v>
      </c>
      <c r="L85" s="1"/>
      <c r="M85" s="58"/>
      <c r="N85" s="77"/>
    </row>
    <row r="86" spans="1:14" x14ac:dyDescent="0.2">
      <c r="A86" s="1" t="s">
        <v>24</v>
      </c>
      <c r="B86" s="1" t="s">
        <v>29</v>
      </c>
      <c r="C86" s="1" t="s">
        <v>36</v>
      </c>
      <c r="D86" s="1" t="s">
        <v>51</v>
      </c>
      <c r="E86" s="1"/>
      <c r="F86" s="205">
        <v>230</v>
      </c>
      <c r="G86" s="205">
        <v>0</v>
      </c>
      <c r="H86" s="1">
        <f t="shared" si="0"/>
        <v>0</v>
      </c>
      <c r="I86" s="86"/>
      <c r="J86" s="33"/>
      <c r="K86" s="1" t="s">
        <v>423</v>
      </c>
      <c r="L86" s="1"/>
      <c r="M86" s="58"/>
      <c r="N86" s="77"/>
    </row>
    <row r="87" spans="1:14" x14ac:dyDescent="0.2">
      <c r="A87" s="1" t="s">
        <v>24</v>
      </c>
      <c r="B87" s="1" t="s">
        <v>29</v>
      </c>
      <c r="C87" s="1" t="s">
        <v>42</v>
      </c>
      <c r="D87" s="1" t="s">
        <v>407</v>
      </c>
      <c r="E87" s="1"/>
      <c r="F87" s="205">
        <v>250</v>
      </c>
      <c r="G87" s="205">
        <v>0</v>
      </c>
      <c r="H87" s="1">
        <f t="shared" si="0"/>
        <v>0</v>
      </c>
      <c r="I87" s="86"/>
      <c r="J87" s="33"/>
      <c r="K87" s="1" t="s">
        <v>423</v>
      </c>
      <c r="L87" s="1"/>
      <c r="M87" s="58"/>
      <c r="N87" s="77"/>
    </row>
    <row r="88" spans="1:14" x14ac:dyDescent="0.2">
      <c r="A88" s="1" t="s">
        <v>24</v>
      </c>
      <c r="B88" s="1" t="s">
        <v>29</v>
      </c>
      <c r="C88" s="1" t="s">
        <v>44</v>
      </c>
      <c r="D88" s="1" t="s">
        <v>428</v>
      </c>
      <c r="E88" s="1"/>
      <c r="F88" s="205">
        <v>0</v>
      </c>
      <c r="G88" s="205">
        <v>0</v>
      </c>
      <c r="H88" s="1">
        <f t="shared" si="0"/>
        <v>0</v>
      </c>
      <c r="I88" s="86"/>
      <c r="J88" s="33"/>
      <c r="K88" s="1" t="s">
        <v>423</v>
      </c>
      <c r="L88" s="1"/>
      <c r="M88" s="58"/>
      <c r="N88" s="77"/>
    </row>
    <row r="89" spans="1:14" x14ac:dyDescent="0.2">
      <c r="A89" s="1" t="s">
        <v>24</v>
      </c>
      <c r="B89" s="1" t="s">
        <v>29</v>
      </c>
      <c r="C89" s="1" t="s">
        <v>46</v>
      </c>
      <c r="D89" s="1" t="s">
        <v>52</v>
      </c>
      <c r="E89" s="1"/>
      <c r="F89" s="205">
        <v>130</v>
      </c>
      <c r="G89" s="205">
        <v>0</v>
      </c>
      <c r="H89" s="1">
        <f t="shared" si="0"/>
        <v>0</v>
      </c>
      <c r="I89" s="86"/>
      <c r="J89" s="33"/>
      <c r="K89" s="1" t="s">
        <v>423</v>
      </c>
      <c r="L89" s="1"/>
      <c r="M89" s="58"/>
      <c r="N89" s="77"/>
    </row>
    <row r="90" spans="1:14" x14ac:dyDescent="0.2">
      <c r="A90" s="1" t="s">
        <v>24</v>
      </c>
      <c r="B90" s="1" t="s">
        <v>29</v>
      </c>
      <c r="C90" s="1" t="s">
        <v>150</v>
      </c>
      <c r="D90" s="1" t="s">
        <v>53</v>
      </c>
      <c r="E90" s="1"/>
      <c r="F90" s="205">
        <v>110</v>
      </c>
      <c r="G90" s="205">
        <v>0</v>
      </c>
      <c r="H90" s="1">
        <f t="shared" si="0"/>
        <v>0</v>
      </c>
      <c r="I90" s="86"/>
      <c r="J90" s="33"/>
      <c r="K90" s="1" t="s">
        <v>423</v>
      </c>
      <c r="L90" s="1"/>
      <c r="M90" s="58"/>
      <c r="N90" s="77"/>
    </row>
    <row r="91" spans="1:14" x14ac:dyDescent="0.2">
      <c r="A91" s="1" t="s">
        <v>24</v>
      </c>
      <c r="B91" s="1" t="s">
        <v>29</v>
      </c>
      <c r="C91" s="1" t="s">
        <v>151</v>
      </c>
      <c r="D91" s="1" t="s">
        <v>334</v>
      </c>
      <c r="E91" s="1"/>
      <c r="F91" s="205">
        <v>180</v>
      </c>
      <c r="G91" s="205">
        <v>0</v>
      </c>
      <c r="H91" s="1">
        <f t="shared" si="0"/>
        <v>0</v>
      </c>
      <c r="I91" s="86"/>
      <c r="J91" s="33"/>
      <c r="K91" s="1" t="s">
        <v>423</v>
      </c>
      <c r="L91" s="1"/>
      <c r="M91" s="58"/>
      <c r="N91" s="77"/>
    </row>
    <row r="92" spans="1:14" x14ac:dyDescent="0.2">
      <c r="A92" s="1" t="s">
        <v>24</v>
      </c>
      <c r="B92" s="1" t="s">
        <v>29</v>
      </c>
      <c r="C92" s="1" t="s">
        <v>152</v>
      </c>
      <c r="D92" s="1" t="s">
        <v>54</v>
      </c>
      <c r="E92" s="1"/>
      <c r="F92" s="205">
        <v>320</v>
      </c>
      <c r="G92" s="205">
        <v>0</v>
      </c>
      <c r="H92" s="1">
        <f t="shared" si="0"/>
        <v>0</v>
      </c>
      <c r="I92" s="86"/>
      <c r="J92" s="33"/>
      <c r="K92" s="1" t="s">
        <v>423</v>
      </c>
      <c r="L92" s="1"/>
      <c r="M92" s="58"/>
      <c r="N92" s="77"/>
    </row>
    <row r="93" spans="1:14" s="12" customFormat="1" ht="15.75" x14ac:dyDescent="0.25">
      <c r="A93" s="11" t="s">
        <v>24</v>
      </c>
      <c r="B93" s="11" t="s">
        <v>38</v>
      </c>
      <c r="C93" s="11" t="s">
        <v>38</v>
      </c>
      <c r="D93" s="11" t="s">
        <v>156</v>
      </c>
      <c r="E93" s="11"/>
      <c r="F93" s="11"/>
      <c r="G93" s="11"/>
      <c r="H93" s="11"/>
      <c r="I93" s="88">
        <f>SUM(H76:H92)</f>
        <v>0</v>
      </c>
      <c r="J93" s="32" t="s">
        <v>365</v>
      </c>
      <c r="K93" s="11"/>
      <c r="L93" s="11"/>
      <c r="M93" s="57"/>
      <c r="N93" s="78"/>
    </row>
    <row r="94" spans="1:14" x14ac:dyDescent="0.2">
      <c r="A94" s="1"/>
      <c r="B94" s="1"/>
      <c r="C94" s="1"/>
      <c r="D94" s="1"/>
      <c r="E94" s="1"/>
      <c r="F94" s="1"/>
      <c r="G94" s="1"/>
      <c r="H94" s="1"/>
      <c r="I94" s="86"/>
      <c r="J94" s="33"/>
      <c r="K94" s="1"/>
      <c r="L94" s="1"/>
      <c r="N94" s="79"/>
    </row>
    <row r="95" spans="1:14" s="10" customFormat="1" ht="15.75" x14ac:dyDescent="0.25">
      <c r="A95" s="9" t="s">
        <v>41</v>
      </c>
      <c r="B95" s="9"/>
      <c r="C95" s="9"/>
      <c r="D95" s="9" t="s">
        <v>201</v>
      </c>
      <c r="E95" s="9"/>
      <c r="F95" s="9"/>
      <c r="G95" s="9"/>
      <c r="H95" s="9"/>
      <c r="I95" s="87"/>
      <c r="J95" s="34"/>
      <c r="K95" s="9"/>
      <c r="L95" s="9"/>
      <c r="M95" s="12"/>
      <c r="N95" s="78"/>
    </row>
    <row r="96" spans="1:14" s="10" customFormat="1" ht="15.75" x14ac:dyDescent="0.25">
      <c r="A96" s="9" t="s">
        <v>14</v>
      </c>
      <c r="B96" s="9" t="s">
        <v>190</v>
      </c>
      <c r="C96" s="9" t="s">
        <v>15</v>
      </c>
      <c r="D96" s="9"/>
      <c r="E96" s="9"/>
      <c r="F96" s="9" t="s">
        <v>165</v>
      </c>
      <c r="G96" s="9" t="s">
        <v>166</v>
      </c>
      <c r="H96" s="9" t="s">
        <v>18</v>
      </c>
      <c r="I96" s="87" t="s">
        <v>19</v>
      </c>
      <c r="J96" s="34"/>
      <c r="K96" s="9" t="s">
        <v>367</v>
      </c>
      <c r="L96" s="9"/>
      <c r="M96" s="12"/>
      <c r="N96" s="78"/>
    </row>
    <row r="97" spans="1:14" x14ac:dyDescent="0.2">
      <c r="A97" s="1" t="s">
        <v>26</v>
      </c>
      <c r="B97" s="1" t="s">
        <v>26</v>
      </c>
      <c r="C97" s="1" t="s">
        <v>208</v>
      </c>
      <c r="D97" s="1" t="s">
        <v>360</v>
      </c>
      <c r="E97" s="1"/>
      <c r="F97" s="205">
        <v>360</v>
      </c>
      <c r="G97" s="205">
        <v>0</v>
      </c>
      <c r="H97" s="1">
        <f t="shared" ref="H97:H104" si="1">G97*F97</f>
        <v>0</v>
      </c>
      <c r="I97" s="86"/>
      <c r="J97" s="33"/>
      <c r="K97" s="1" t="s">
        <v>423</v>
      </c>
      <c r="L97" s="1"/>
      <c r="M97" s="58"/>
      <c r="N97" s="77"/>
    </row>
    <row r="98" spans="1:14" x14ac:dyDescent="0.2">
      <c r="A98" s="1" t="s">
        <v>26</v>
      </c>
      <c r="B98" s="1" t="s">
        <v>26</v>
      </c>
      <c r="C98" s="1" t="s">
        <v>209</v>
      </c>
      <c r="D98" s="1" t="s">
        <v>361</v>
      </c>
      <c r="E98" s="1"/>
      <c r="F98" s="205">
        <v>340</v>
      </c>
      <c r="G98" s="205">
        <v>0</v>
      </c>
      <c r="H98" s="1">
        <f t="shared" si="1"/>
        <v>0</v>
      </c>
      <c r="I98" s="86"/>
      <c r="J98" s="33"/>
      <c r="K98" s="1" t="s">
        <v>423</v>
      </c>
      <c r="L98" s="1"/>
      <c r="M98" s="58"/>
      <c r="N98" s="77"/>
    </row>
    <row r="99" spans="1:14" x14ac:dyDescent="0.2">
      <c r="A99" s="1" t="s">
        <v>26</v>
      </c>
      <c r="B99" s="1" t="s">
        <v>29</v>
      </c>
      <c r="C99" s="1" t="s">
        <v>210</v>
      </c>
      <c r="D99" s="1" t="s">
        <v>55</v>
      </c>
      <c r="E99" s="1"/>
      <c r="F99" s="205">
        <v>390</v>
      </c>
      <c r="G99" s="205">
        <v>0</v>
      </c>
      <c r="H99" s="1">
        <f t="shared" si="1"/>
        <v>0</v>
      </c>
      <c r="I99" s="86"/>
      <c r="J99" s="33"/>
      <c r="K99" s="1" t="s">
        <v>423</v>
      </c>
      <c r="L99" s="1"/>
      <c r="M99" s="58"/>
      <c r="N99" s="77"/>
    </row>
    <row r="100" spans="1:14" x14ac:dyDescent="0.2">
      <c r="A100" s="1" t="s">
        <v>26</v>
      </c>
      <c r="B100" s="1" t="s">
        <v>29</v>
      </c>
      <c r="C100" s="1" t="s">
        <v>211</v>
      </c>
      <c r="D100" s="1" t="s">
        <v>21</v>
      </c>
      <c r="E100" s="1"/>
      <c r="F100" s="35">
        <f>F76</f>
        <v>380</v>
      </c>
      <c r="G100" s="205">
        <v>0</v>
      </c>
      <c r="H100" s="1">
        <f t="shared" si="1"/>
        <v>0</v>
      </c>
      <c r="I100" s="86"/>
      <c r="J100" s="33"/>
      <c r="K100" s="1" t="s">
        <v>423</v>
      </c>
      <c r="L100" s="1"/>
      <c r="M100" s="58"/>
      <c r="N100" s="77"/>
    </row>
    <row r="101" spans="1:14" x14ac:dyDescent="0.2">
      <c r="A101" s="1" t="s">
        <v>26</v>
      </c>
      <c r="B101" s="1" t="s">
        <v>28</v>
      </c>
      <c r="C101" s="1" t="s">
        <v>212</v>
      </c>
      <c r="D101" s="1" t="s">
        <v>56</v>
      </c>
      <c r="E101" s="1"/>
      <c r="F101" s="205">
        <v>300</v>
      </c>
      <c r="G101" s="205">
        <v>0</v>
      </c>
      <c r="H101" s="1">
        <f t="shared" si="1"/>
        <v>0</v>
      </c>
      <c r="I101" s="86"/>
      <c r="J101" s="33"/>
      <c r="K101" s="1" t="s">
        <v>423</v>
      </c>
      <c r="L101" s="1"/>
      <c r="M101" s="58"/>
      <c r="N101" s="77"/>
    </row>
    <row r="102" spans="1:14" x14ac:dyDescent="0.2">
      <c r="A102" s="1" t="s">
        <v>26</v>
      </c>
      <c r="B102" s="1" t="s">
        <v>28</v>
      </c>
      <c r="C102" s="1" t="s">
        <v>213</v>
      </c>
      <c r="D102" s="1" t="s">
        <v>57</v>
      </c>
      <c r="E102" s="1"/>
      <c r="F102" s="205">
        <v>280</v>
      </c>
      <c r="G102" s="205">
        <v>0</v>
      </c>
      <c r="H102" s="1">
        <f t="shared" si="1"/>
        <v>0</v>
      </c>
      <c r="I102" s="86"/>
      <c r="J102" s="33"/>
      <c r="K102" s="1" t="s">
        <v>423</v>
      </c>
      <c r="L102" s="1"/>
      <c r="M102" s="58"/>
      <c r="N102" s="77"/>
    </row>
    <row r="103" spans="1:14" x14ac:dyDescent="0.2">
      <c r="A103" s="1" t="s">
        <v>26</v>
      </c>
      <c r="B103" s="1" t="s">
        <v>22</v>
      </c>
      <c r="C103" s="1" t="s">
        <v>24</v>
      </c>
      <c r="D103" s="1" t="s">
        <v>27</v>
      </c>
      <c r="E103" s="1"/>
      <c r="F103" s="35">
        <f>F78</f>
        <v>420</v>
      </c>
      <c r="G103" s="205">
        <v>0</v>
      </c>
      <c r="H103" s="1">
        <f t="shared" si="1"/>
        <v>0</v>
      </c>
      <c r="I103" s="86"/>
      <c r="J103" s="33"/>
      <c r="K103" s="1" t="s">
        <v>423</v>
      </c>
      <c r="L103" s="1"/>
      <c r="M103" s="58"/>
      <c r="N103" s="77"/>
    </row>
    <row r="104" spans="1:14" x14ac:dyDescent="0.2">
      <c r="A104" s="1" t="s">
        <v>26</v>
      </c>
      <c r="B104" s="1" t="s">
        <v>22</v>
      </c>
      <c r="C104" s="1" t="s">
        <v>214</v>
      </c>
      <c r="D104" s="1" t="s">
        <v>58</v>
      </c>
      <c r="E104" s="1"/>
      <c r="F104" s="205">
        <v>360</v>
      </c>
      <c r="G104" s="205">
        <v>0</v>
      </c>
      <c r="H104" s="1">
        <f t="shared" si="1"/>
        <v>0</v>
      </c>
      <c r="I104" s="86"/>
      <c r="J104" s="33"/>
      <c r="K104" s="1" t="s">
        <v>423</v>
      </c>
      <c r="L104" s="1"/>
      <c r="M104" s="58"/>
      <c r="N104" s="77"/>
    </row>
    <row r="105" spans="1:14" s="12" customFormat="1" ht="15.75" x14ac:dyDescent="0.25">
      <c r="A105" s="11" t="s">
        <v>26</v>
      </c>
      <c r="B105" s="11" t="s">
        <v>38</v>
      </c>
      <c r="C105" s="11" t="s">
        <v>38</v>
      </c>
      <c r="D105" s="11" t="s">
        <v>157</v>
      </c>
      <c r="E105" s="11"/>
      <c r="F105" s="11"/>
      <c r="G105" s="11"/>
      <c r="H105" s="11"/>
      <c r="I105" s="88">
        <f>SUM(H97:H104)</f>
        <v>0</v>
      </c>
      <c r="J105" s="32" t="s">
        <v>365</v>
      </c>
      <c r="K105" s="11"/>
      <c r="L105" s="11"/>
      <c r="M105" s="57"/>
      <c r="N105" s="78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86"/>
      <c r="J106" s="33"/>
      <c r="K106" s="1"/>
      <c r="L106" s="1"/>
      <c r="N106" s="79"/>
    </row>
    <row r="107" spans="1:14" s="10" customFormat="1" ht="15.75" x14ac:dyDescent="0.25">
      <c r="A107" s="9" t="s">
        <v>41</v>
      </c>
      <c r="B107" s="9"/>
      <c r="C107" s="9"/>
      <c r="D107" s="9" t="s">
        <v>200</v>
      </c>
      <c r="E107" s="9"/>
      <c r="F107" s="9"/>
      <c r="G107" s="9"/>
      <c r="H107" s="9"/>
      <c r="I107" s="87"/>
      <c r="J107" s="34"/>
      <c r="K107" s="9"/>
      <c r="L107" s="9"/>
      <c r="M107" s="12"/>
      <c r="N107" s="78"/>
    </row>
    <row r="108" spans="1:14" s="10" customFormat="1" ht="15.75" x14ac:dyDescent="0.25">
      <c r="A108" s="9" t="s">
        <v>14</v>
      </c>
      <c r="B108" s="9" t="s">
        <v>190</v>
      </c>
      <c r="C108" s="9" t="s">
        <v>15</v>
      </c>
      <c r="D108" s="9"/>
      <c r="E108" s="9"/>
      <c r="F108" s="9" t="s">
        <v>165</v>
      </c>
      <c r="G108" s="9" t="s">
        <v>166</v>
      </c>
      <c r="H108" s="9" t="s">
        <v>18</v>
      </c>
      <c r="I108" s="87" t="s">
        <v>19</v>
      </c>
      <c r="J108" s="34"/>
      <c r="K108" s="9" t="s">
        <v>367</v>
      </c>
      <c r="L108" s="9"/>
      <c r="M108" s="12"/>
      <c r="N108" s="78"/>
    </row>
    <row r="109" spans="1:14" x14ac:dyDescent="0.2">
      <c r="A109" s="1" t="s">
        <v>28</v>
      </c>
      <c r="B109" s="1" t="s">
        <v>24</v>
      </c>
      <c r="C109" s="1" t="s">
        <v>215</v>
      </c>
      <c r="D109" s="1" t="s">
        <v>383</v>
      </c>
      <c r="E109" s="1" t="s">
        <v>386</v>
      </c>
      <c r="F109" s="205">
        <v>360</v>
      </c>
      <c r="G109" s="205">
        <v>0</v>
      </c>
      <c r="H109" s="1">
        <f t="shared" ref="H109:H125" si="2">G109*F109</f>
        <v>0</v>
      </c>
      <c r="I109" s="86"/>
      <c r="J109" s="33"/>
      <c r="K109" s="1"/>
      <c r="L109" s="1"/>
      <c r="M109" s="58"/>
      <c r="N109" s="77"/>
    </row>
    <row r="110" spans="1:14" x14ac:dyDescent="0.2">
      <c r="A110" s="1" t="s">
        <v>28</v>
      </c>
      <c r="B110" s="1" t="s">
        <v>24</v>
      </c>
      <c r="C110" s="1" t="s">
        <v>216</v>
      </c>
      <c r="D110" s="1" t="s">
        <v>384</v>
      </c>
      <c r="E110" s="1" t="s">
        <v>386</v>
      </c>
      <c r="F110" s="205">
        <v>210</v>
      </c>
      <c r="G110" s="205">
        <v>0</v>
      </c>
      <c r="H110" s="1">
        <f t="shared" si="2"/>
        <v>0</v>
      </c>
      <c r="I110" s="86"/>
      <c r="J110" s="33"/>
      <c r="K110" s="1"/>
      <c r="L110" s="1"/>
      <c r="M110" s="58"/>
      <c r="N110" s="77"/>
    </row>
    <row r="111" spans="1:14" x14ac:dyDescent="0.2">
      <c r="A111" s="1" t="s">
        <v>28</v>
      </c>
      <c r="B111" s="1" t="s">
        <v>24</v>
      </c>
      <c r="C111" s="1" t="s">
        <v>217</v>
      </c>
      <c r="D111" s="1" t="s">
        <v>59</v>
      </c>
      <c r="E111" s="1"/>
      <c r="F111" s="205">
        <v>250</v>
      </c>
      <c r="G111" s="205">
        <v>0</v>
      </c>
      <c r="H111" s="1">
        <f t="shared" si="2"/>
        <v>0</v>
      </c>
      <c r="I111" s="86"/>
      <c r="J111" s="33"/>
      <c r="K111" s="1"/>
      <c r="L111" s="1"/>
      <c r="M111" s="58"/>
      <c r="N111" s="77"/>
    </row>
    <row r="112" spans="1:14" x14ac:dyDescent="0.2">
      <c r="A112" s="1" t="s">
        <v>28</v>
      </c>
      <c r="B112" s="1" t="s">
        <v>24</v>
      </c>
      <c r="C112" s="1" t="s">
        <v>218</v>
      </c>
      <c r="D112" s="1" t="s">
        <v>60</v>
      </c>
      <c r="E112" s="1"/>
      <c r="F112" s="205">
        <v>210</v>
      </c>
      <c r="G112" s="205">
        <v>0</v>
      </c>
      <c r="H112" s="1">
        <f t="shared" si="2"/>
        <v>0</v>
      </c>
      <c r="I112" s="86"/>
      <c r="J112" s="33"/>
      <c r="K112" s="1"/>
      <c r="L112" s="1"/>
      <c r="M112" s="58"/>
      <c r="N112" s="77"/>
    </row>
    <row r="113" spans="1:14" x14ac:dyDescent="0.2">
      <c r="A113" s="1" t="s">
        <v>28</v>
      </c>
      <c r="B113" s="1" t="s">
        <v>24</v>
      </c>
      <c r="C113" s="1" t="s">
        <v>219</v>
      </c>
      <c r="D113" s="1" t="s">
        <v>394</v>
      </c>
      <c r="E113" s="1"/>
      <c r="F113" s="205">
        <v>800</v>
      </c>
      <c r="G113" s="205">
        <v>0</v>
      </c>
      <c r="H113" s="1">
        <f t="shared" si="2"/>
        <v>0</v>
      </c>
      <c r="I113" s="86"/>
      <c r="J113" s="33"/>
      <c r="K113" s="1"/>
      <c r="L113" s="1"/>
      <c r="M113" s="58"/>
      <c r="N113" s="77"/>
    </row>
    <row r="114" spans="1:14" x14ac:dyDescent="0.2">
      <c r="A114" s="1" t="s">
        <v>28</v>
      </c>
      <c r="B114" s="1" t="s">
        <v>29</v>
      </c>
      <c r="C114" s="1" t="s">
        <v>220</v>
      </c>
      <c r="D114" s="1" t="s">
        <v>61</v>
      </c>
      <c r="E114" s="1"/>
      <c r="F114" s="205">
        <v>400</v>
      </c>
      <c r="G114" s="205">
        <v>0</v>
      </c>
      <c r="H114" s="1">
        <f t="shared" si="2"/>
        <v>0</v>
      </c>
      <c r="I114" s="86"/>
      <c r="J114" s="33"/>
      <c r="K114" s="1"/>
      <c r="L114" s="1"/>
      <c r="M114" s="58"/>
      <c r="N114" s="77"/>
    </row>
    <row r="115" spans="1:14" x14ac:dyDescent="0.2">
      <c r="A115" s="1" t="s">
        <v>28</v>
      </c>
      <c r="B115" s="1" t="s">
        <v>29</v>
      </c>
      <c r="C115" s="1" t="s">
        <v>221</v>
      </c>
      <c r="D115" s="1" t="s">
        <v>62</v>
      </c>
      <c r="E115" s="1"/>
      <c r="F115" s="205">
        <v>310</v>
      </c>
      <c r="G115" s="205">
        <v>0</v>
      </c>
      <c r="H115" s="1">
        <f t="shared" si="2"/>
        <v>0</v>
      </c>
      <c r="I115" s="86"/>
      <c r="J115" s="33"/>
      <c r="K115" s="1"/>
      <c r="L115" s="1"/>
      <c r="M115" s="58"/>
      <c r="N115" s="77"/>
    </row>
    <row r="116" spans="1:14" x14ac:dyDescent="0.2">
      <c r="A116" s="1" t="s">
        <v>28</v>
      </c>
      <c r="B116" s="1" t="s">
        <v>29</v>
      </c>
      <c r="C116" s="1" t="s">
        <v>222</v>
      </c>
      <c r="D116" s="1" t="s">
        <v>63</v>
      </c>
      <c r="E116" s="1"/>
      <c r="F116" s="205">
        <v>0</v>
      </c>
      <c r="G116" s="205">
        <v>0</v>
      </c>
      <c r="H116" s="1">
        <f>G116*F116</f>
        <v>0</v>
      </c>
      <c r="I116" s="86"/>
      <c r="J116" s="33"/>
      <c r="K116" s="1"/>
      <c r="L116" s="1"/>
      <c r="M116" s="58"/>
      <c r="N116" s="77"/>
    </row>
    <row r="117" spans="1:14" x14ac:dyDescent="0.2">
      <c r="A117" s="1" t="s">
        <v>28</v>
      </c>
      <c r="B117" s="1" t="s">
        <v>29</v>
      </c>
      <c r="C117" s="1" t="s">
        <v>223</v>
      </c>
      <c r="D117" s="1" t="s">
        <v>64</v>
      </c>
      <c r="E117" s="1"/>
      <c r="F117" s="205">
        <v>0</v>
      </c>
      <c r="G117" s="205">
        <v>0</v>
      </c>
      <c r="H117" s="1">
        <f t="shared" si="2"/>
        <v>0</v>
      </c>
      <c r="I117" s="86"/>
      <c r="J117" s="33"/>
      <c r="K117" s="1"/>
      <c r="L117" s="1"/>
      <c r="M117" s="58"/>
      <c r="N117" s="77"/>
    </row>
    <row r="118" spans="1:14" x14ac:dyDescent="0.2">
      <c r="A118" s="1" t="s">
        <v>28</v>
      </c>
      <c r="B118" s="1" t="s">
        <v>29</v>
      </c>
      <c r="C118" s="1" t="s">
        <v>224</v>
      </c>
      <c r="D118" s="1" t="s">
        <v>65</v>
      </c>
      <c r="E118" s="1"/>
      <c r="F118" s="205">
        <v>0</v>
      </c>
      <c r="G118" s="205">
        <v>0</v>
      </c>
      <c r="H118" s="1">
        <f t="shared" si="2"/>
        <v>0</v>
      </c>
      <c r="I118" s="86"/>
      <c r="J118" s="33"/>
      <c r="K118" s="1"/>
      <c r="L118" s="1"/>
      <c r="M118" s="58"/>
      <c r="N118" s="77"/>
    </row>
    <row r="119" spans="1:14" x14ac:dyDescent="0.2">
      <c r="A119" s="1" t="s">
        <v>28</v>
      </c>
      <c r="B119" s="1" t="s">
        <v>29</v>
      </c>
      <c r="C119" s="1" t="s">
        <v>225</v>
      </c>
      <c r="D119" s="1" t="s">
        <v>66</v>
      </c>
      <c r="E119" s="1"/>
      <c r="F119" s="205">
        <v>0</v>
      </c>
      <c r="G119" s="205">
        <v>0</v>
      </c>
      <c r="H119" s="1">
        <f t="shared" si="2"/>
        <v>0</v>
      </c>
      <c r="I119" s="86"/>
      <c r="J119" s="33"/>
      <c r="K119" s="1"/>
      <c r="L119" s="1"/>
      <c r="M119" s="58"/>
      <c r="N119" s="77"/>
    </row>
    <row r="120" spans="1:14" x14ac:dyDescent="0.2">
      <c r="A120" s="1" t="s">
        <v>28</v>
      </c>
      <c r="B120" s="1" t="s">
        <v>29</v>
      </c>
      <c r="C120" s="1" t="s">
        <v>226</v>
      </c>
      <c r="D120" s="1" t="s">
        <v>408</v>
      </c>
      <c r="E120" s="1"/>
      <c r="F120" s="205">
        <v>0</v>
      </c>
      <c r="G120" s="205">
        <v>0</v>
      </c>
      <c r="H120" s="1">
        <v>0</v>
      </c>
      <c r="I120" s="86"/>
      <c r="J120" s="33"/>
      <c r="K120" s="1"/>
      <c r="L120" s="1"/>
      <c r="M120" s="58"/>
      <c r="N120" s="77"/>
    </row>
    <row r="121" spans="1:14" x14ac:dyDescent="0.2">
      <c r="A121" s="1" t="s">
        <v>28</v>
      </c>
      <c r="B121" s="1" t="s">
        <v>29</v>
      </c>
      <c r="C121" s="1" t="s">
        <v>227</v>
      </c>
      <c r="D121" s="1" t="s">
        <v>370</v>
      </c>
      <c r="E121" s="1"/>
      <c r="F121" s="205">
        <v>0</v>
      </c>
      <c r="G121" s="205">
        <v>0</v>
      </c>
      <c r="H121" s="1">
        <f t="shared" si="2"/>
        <v>0</v>
      </c>
      <c r="I121" s="86"/>
      <c r="J121" s="33"/>
      <c r="K121" s="1"/>
      <c r="L121" s="1"/>
      <c r="M121" s="58"/>
      <c r="N121" s="77"/>
    </row>
    <row r="122" spans="1:14" x14ac:dyDescent="0.2">
      <c r="A122" s="1" t="s">
        <v>28</v>
      </c>
      <c r="B122" s="1" t="s">
        <v>29</v>
      </c>
      <c r="C122" s="1" t="s">
        <v>328</v>
      </c>
      <c r="D122" s="1" t="s">
        <v>385</v>
      </c>
      <c r="E122" s="1"/>
      <c r="F122" s="205">
        <v>0</v>
      </c>
      <c r="G122" s="205">
        <v>0</v>
      </c>
      <c r="H122" s="1">
        <f t="shared" si="2"/>
        <v>0</v>
      </c>
      <c r="I122" s="86"/>
      <c r="J122" s="33"/>
      <c r="K122" s="1"/>
      <c r="L122" s="1"/>
      <c r="M122" s="58"/>
      <c r="N122" s="77"/>
    </row>
    <row r="123" spans="1:14" x14ac:dyDescent="0.2">
      <c r="A123" s="1" t="s">
        <v>28</v>
      </c>
      <c r="B123" s="1" t="s">
        <v>24</v>
      </c>
      <c r="C123" s="1" t="s">
        <v>355</v>
      </c>
      <c r="D123" s="1" t="s">
        <v>363</v>
      </c>
      <c r="E123" s="1"/>
      <c r="F123" s="205">
        <v>0</v>
      </c>
      <c r="G123" s="205">
        <v>0</v>
      </c>
      <c r="H123" s="1">
        <v>0</v>
      </c>
      <c r="I123" s="86"/>
      <c r="J123" s="33"/>
      <c r="K123" s="1"/>
      <c r="L123" s="1"/>
      <c r="M123" s="58"/>
      <c r="N123" s="77"/>
    </row>
    <row r="124" spans="1:14" x14ac:dyDescent="0.2">
      <c r="A124" s="1" t="s">
        <v>28</v>
      </c>
      <c r="B124" s="1" t="s">
        <v>24</v>
      </c>
      <c r="C124" s="1" t="s">
        <v>356</v>
      </c>
      <c r="D124" s="1" t="s">
        <v>354</v>
      </c>
      <c r="E124" s="1"/>
      <c r="F124" s="205">
        <v>0</v>
      </c>
      <c r="G124" s="205">
        <v>0</v>
      </c>
      <c r="H124" s="1">
        <f t="shared" si="2"/>
        <v>0</v>
      </c>
      <c r="I124" s="86"/>
      <c r="J124" s="33"/>
      <c r="K124" s="1"/>
      <c r="L124" s="1"/>
      <c r="M124" s="58"/>
      <c r="N124" s="77"/>
    </row>
    <row r="125" spans="1:14" x14ac:dyDescent="0.2">
      <c r="A125" s="1" t="s">
        <v>28</v>
      </c>
      <c r="B125" s="1"/>
      <c r="C125" s="1"/>
      <c r="D125" s="1"/>
      <c r="E125" s="1"/>
      <c r="F125" s="205">
        <v>0</v>
      </c>
      <c r="G125" s="205">
        <v>0</v>
      </c>
      <c r="H125" s="1">
        <f t="shared" si="2"/>
        <v>0</v>
      </c>
      <c r="I125" s="86"/>
      <c r="J125" s="33"/>
      <c r="K125" s="1"/>
      <c r="L125" s="1"/>
      <c r="M125" s="58"/>
      <c r="N125" s="77"/>
    </row>
    <row r="126" spans="1:14" s="12" customFormat="1" ht="15.75" x14ac:dyDescent="0.25">
      <c r="A126" s="11" t="s">
        <v>28</v>
      </c>
      <c r="B126" s="11" t="s">
        <v>38</v>
      </c>
      <c r="C126" s="11" t="s">
        <v>38</v>
      </c>
      <c r="D126" s="11" t="s">
        <v>67</v>
      </c>
      <c r="E126" s="11"/>
      <c r="F126" s="11"/>
      <c r="G126" s="11"/>
      <c r="H126" s="11"/>
      <c r="I126" s="88">
        <f>SUM(H109:H125)</f>
        <v>0</v>
      </c>
      <c r="J126" s="32" t="s">
        <v>365</v>
      </c>
      <c r="K126" s="11"/>
      <c r="L126" s="11"/>
      <c r="M126" s="57"/>
      <c r="N126" s="78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86"/>
      <c r="J127" s="33"/>
      <c r="K127" s="1"/>
      <c r="L127" s="1"/>
      <c r="N127" s="79"/>
    </row>
    <row r="128" spans="1:14" s="10" customFormat="1" ht="15.75" x14ac:dyDescent="0.25">
      <c r="A128" s="9" t="s">
        <v>41</v>
      </c>
      <c r="B128" s="9"/>
      <c r="C128" s="9"/>
      <c r="D128" s="9" t="s">
        <v>388</v>
      </c>
      <c r="E128" s="9"/>
      <c r="F128" s="9"/>
      <c r="G128" s="9"/>
      <c r="H128" s="9"/>
      <c r="I128" s="87"/>
      <c r="J128" s="34"/>
      <c r="K128" s="9"/>
      <c r="L128" s="9"/>
      <c r="M128" s="12"/>
      <c r="N128" s="78"/>
    </row>
    <row r="129" spans="1:14" s="10" customFormat="1" ht="15.75" x14ac:dyDescent="0.25">
      <c r="A129" s="9" t="s">
        <v>14</v>
      </c>
      <c r="B129" s="9" t="s">
        <v>190</v>
      </c>
      <c r="C129" s="9" t="s">
        <v>15</v>
      </c>
      <c r="D129" s="9"/>
      <c r="E129" s="9"/>
      <c r="F129" s="9" t="s">
        <v>165</v>
      </c>
      <c r="G129" s="9" t="s">
        <v>166</v>
      </c>
      <c r="H129" s="9" t="s">
        <v>18</v>
      </c>
      <c r="I129" s="87" t="s">
        <v>19</v>
      </c>
      <c r="J129" s="34"/>
      <c r="K129" s="9" t="s">
        <v>367</v>
      </c>
      <c r="L129" s="9"/>
      <c r="M129" s="12"/>
      <c r="N129" s="78"/>
    </row>
    <row r="130" spans="1:14" x14ac:dyDescent="0.2">
      <c r="A130" s="1" t="s">
        <v>29</v>
      </c>
      <c r="B130" s="1" t="s">
        <v>20</v>
      </c>
      <c r="C130" s="1" t="s">
        <v>228</v>
      </c>
      <c r="D130" s="1" t="s">
        <v>68</v>
      </c>
      <c r="E130" s="1"/>
      <c r="F130" s="205">
        <v>100</v>
      </c>
      <c r="G130" s="205">
        <v>0</v>
      </c>
      <c r="H130" s="1">
        <f t="shared" ref="H130:H144" si="3">G130*F130</f>
        <v>0</v>
      </c>
      <c r="I130" s="86"/>
      <c r="J130" s="33"/>
      <c r="K130" s="1"/>
      <c r="L130" s="1"/>
      <c r="M130" s="58"/>
      <c r="N130" s="77"/>
    </row>
    <row r="131" spans="1:14" x14ac:dyDescent="0.2">
      <c r="A131" s="1" t="s">
        <v>29</v>
      </c>
      <c r="B131" s="1" t="s">
        <v>29</v>
      </c>
      <c r="C131" s="1" t="s">
        <v>229</v>
      </c>
      <c r="D131" s="1" t="s">
        <v>69</v>
      </c>
      <c r="E131" s="1"/>
      <c r="F131" s="205">
        <v>180</v>
      </c>
      <c r="G131" s="205">
        <v>0</v>
      </c>
      <c r="H131" s="1">
        <f t="shared" si="3"/>
        <v>0</v>
      </c>
      <c r="I131" s="86"/>
      <c r="J131" s="33"/>
      <c r="K131" s="1"/>
      <c r="L131" s="1"/>
      <c r="M131" s="58"/>
      <c r="N131" s="77"/>
    </row>
    <row r="132" spans="1:14" x14ac:dyDescent="0.2">
      <c r="A132" s="1" t="s">
        <v>29</v>
      </c>
      <c r="B132" s="1" t="s">
        <v>26</v>
      </c>
      <c r="C132" s="1" t="s">
        <v>230</v>
      </c>
      <c r="D132" s="1" t="s">
        <v>428</v>
      </c>
      <c r="E132" s="1"/>
      <c r="F132" s="205">
        <v>0</v>
      </c>
      <c r="G132" s="205">
        <v>0</v>
      </c>
      <c r="H132" s="1">
        <f t="shared" si="3"/>
        <v>0</v>
      </c>
      <c r="I132" s="86"/>
      <c r="J132" s="33"/>
      <c r="K132" s="1"/>
      <c r="L132" s="1"/>
      <c r="M132" s="58"/>
      <c r="N132" s="77"/>
    </row>
    <row r="133" spans="1:14" x14ac:dyDescent="0.2">
      <c r="A133" s="1" t="s">
        <v>29</v>
      </c>
      <c r="B133" s="1" t="s">
        <v>26</v>
      </c>
      <c r="C133" s="1" t="s">
        <v>231</v>
      </c>
      <c r="D133" s="1" t="s">
        <v>428</v>
      </c>
      <c r="E133" s="1"/>
      <c r="F133" s="205">
        <v>0</v>
      </c>
      <c r="G133" s="205">
        <v>0</v>
      </c>
      <c r="H133" s="1">
        <f t="shared" si="3"/>
        <v>0</v>
      </c>
      <c r="I133" s="86"/>
      <c r="J133" s="33"/>
      <c r="K133" s="1"/>
      <c r="L133" s="1"/>
      <c r="M133" s="58"/>
      <c r="N133" s="77"/>
    </row>
    <row r="134" spans="1:14" x14ac:dyDescent="0.2">
      <c r="A134" s="1" t="s">
        <v>29</v>
      </c>
      <c r="B134" s="1" t="s">
        <v>26</v>
      </c>
      <c r="C134" s="1" t="s">
        <v>232</v>
      </c>
      <c r="D134" s="1" t="s">
        <v>428</v>
      </c>
      <c r="E134" s="1"/>
      <c r="F134" s="205">
        <v>0</v>
      </c>
      <c r="G134" s="205">
        <v>0</v>
      </c>
      <c r="H134" s="1">
        <f t="shared" si="3"/>
        <v>0</v>
      </c>
      <c r="I134" s="86"/>
      <c r="J134" s="33"/>
      <c r="K134" s="1"/>
      <c r="L134" s="1"/>
      <c r="M134" s="58"/>
      <c r="N134" s="77"/>
    </row>
    <row r="135" spans="1:14" x14ac:dyDescent="0.2">
      <c r="A135" s="1" t="s">
        <v>29</v>
      </c>
      <c r="B135" s="1" t="s">
        <v>26</v>
      </c>
      <c r="C135" s="1" t="s">
        <v>233</v>
      </c>
      <c r="D135" s="1" t="s">
        <v>70</v>
      </c>
      <c r="E135" s="1"/>
      <c r="F135" s="205">
        <v>500</v>
      </c>
      <c r="G135" s="205">
        <v>0</v>
      </c>
      <c r="H135" s="1">
        <f t="shared" si="3"/>
        <v>0</v>
      </c>
      <c r="I135" s="86"/>
      <c r="J135" s="33"/>
      <c r="K135" s="1"/>
      <c r="L135" s="1"/>
      <c r="M135" s="58"/>
      <c r="N135" s="77"/>
    </row>
    <row r="136" spans="1:14" x14ac:dyDescent="0.2">
      <c r="A136" s="1" t="s">
        <v>29</v>
      </c>
      <c r="B136" s="1" t="s">
        <v>26</v>
      </c>
      <c r="C136" s="1" t="s">
        <v>234</v>
      </c>
      <c r="D136" s="1" t="s">
        <v>392</v>
      </c>
      <c r="E136" s="1"/>
      <c r="F136" s="205">
        <v>280</v>
      </c>
      <c r="G136" s="205">
        <v>0</v>
      </c>
      <c r="H136" s="1">
        <f>F136*G136</f>
        <v>0</v>
      </c>
      <c r="I136" s="86"/>
      <c r="J136" s="33"/>
      <c r="K136" s="1"/>
      <c r="L136" s="1"/>
      <c r="M136" s="58"/>
      <c r="N136" s="77"/>
    </row>
    <row r="137" spans="1:14" x14ac:dyDescent="0.2">
      <c r="A137" s="1" t="s">
        <v>29</v>
      </c>
      <c r="B137" s="1" t="s">
        <v>29</v>
      </c>
      <c r="C137" s="1" t="s">
        <v>235</v>
      </c>
      <c r="D137" s="1" t="s">
        <v>71</v>
      </c>
      <c r="E137" s="1"/>
      <c r="F137" s="205">
        <v>600</v>
      </c>
      <c r="G137" s="205">
        <v>0</v>
      </c>
      <c r="H137" s="1">
        <f>G137*F137</f>
        <v>0</v>
      </c>
      <c r="I137" s="86"/>
      <c r="J137" s="33"/>
      <c r="K137" s="1"/>
      <c r="L137" s="1"/>
      <c r="M137" s="58"/>
      <c r="N137" s="77"/>
    </row>
    <row r="138" spans="1:14" x14ac:dyDescent="0.2">
      <c r="A138" s="1" t="s">
        <v>29</v>
      </c>
      <c r="B138" s="1" t="s">
        <v>29</v>
      </c>
      <c r="C138" s="1" t="s">
        <v>236</v>
      </c>
      <c r="D138" s="1" t="s">
        <v>72</v>
      </c>
      <c r="E138" s="1"/>
      <c r="F138" s="205">
        <v>0</v>
      </c>
      <c r="G138" s="205">
        <v>0</v>
      </c>
      <c r="H138" s="1">
        <f t="shared" si="3"/>
        <v>0</v>
      </c>
      <c r="I138" s="86"/>
      <c r="J138" s="33"/>
      <c r="K138" s="1"/>
      <c r="L138" s="1"/>
      <c r="M138" s="58"/>
      <c r="N138" s="77"/>
    </row>
    <row r="139" spans="1:14" x14ac:dyDescent="0.2">
      <c r="A139" s="1" t="s">
        <v>29</v>
      </c>
      <c r="B139" s="1" t="s">
        <v>28</v>
      </c>
      <c r="C139" s="1" t="s">
        <v>237</v>
      </c>
      <c r="D139" s="1" t="s">
        <v>395</v>
      </c>
      <c r="E139" s="1"/>
      <c r="F139" s="205">
        <v>0</v>
      </c>
      <c r="G139" s="205">
        <v>0</v>
      </c>
      <c r="H139" s="1">
        <f t="shared" si="3"/>
        <v>0</v>
      </c>
      <c r="I139" s="86"/>
      <c r="J139" s="33"/>
      <c r="K139" s="1" t="s">
        <v>409</v>
      </c>
      <c r="L139" s="1"/>
      <c r="M139" s="58"/>
      <c r="N139" s="77"/>
    </row>
    <row r="140" spans="1:14" x14ac:dyDescent="0.2">
      <c r="A140" s="1" t="s">
        <v>29</v>
      </c>
      <c r="B140" s="1" t="s">
        <v>28</v>
      </c>
      <c r="C140" s="1" t="s">
        <v>238</v>
      </c>
      <c r="D140" s="1" t="s">
        <v>359</v>
      </c>
      <c r="E140" s="1"/>
      <c r="F140" s="205">
        <v>0</v>
      </c>
      <c r="G140" s="205">
        <v>0</v>
      </c>
      <c r="H140" s="1">
        <f t="shared" si="3"/>
        <v>0</v>
      </c>
      <c r="I140" s="86"/>
      <c r="J140" s="33"/>
      <c r="K140" s="1" t="s">
        <v>409</v>
      </c>
      <c r="L140" s="1"/>
      <c r="M140" s="58"/>
      <c r="N140" s="77"/>
    </row>
    <row r="141" spans="1:14" x14ac:dyDescent="0.2">
      <c r="A141" s="1" t="s">
        <v>29</v>
      </c>
      <c r="B141" s="1" t="s">
        <v>28</v>
      </c>
      <c r="C141" s="1" t="s">
        <v>239</v>
      </c>
      <c r="D141" s="1" t="s">
        <v>396</v>
      </c>
      <c r="E141" s="1"/>
      <c r="F141" s="205">
        <v>0</v>
      </c>
      <c r="G141" s="205">
        <v>0</v>
      </c>
      <c r="H141" s="1">
        <f t="shared" si="3"/>
        <v>0</v>
      </c>
      <c r="I141" s="86"/>
      <c r="J141" s="33"/>
      <c r="K141" s="1" t="s">
        <v>409</v>
      </c>
      <c r="L141" s="1"/>
      <c r="M141" s="58"/>
      <c r="N141" s="77"/>
    </row>
    <row r="142" spans="1:14" x14ac:dyDescent="0.2">
      <c r="A142" s="1" t="s">
        <v>29</v>
      </c>
      <c r="B142" s="1" t="s">
        <v>24</v>
      </c>
      <c r="C142" s="1" t="s">
        <v>153</v>
      </c>
      <c r="D142" s="1" t="s">
        <v>332</v>
      </c>
      <c r="E142" s="1"/>
      <c r="F142" s="205">
        <v>0</v>
      </c>
      <c r="G142" s="205">
        <v>0</v>
      </c>
      <c r="H142" s="1">
        <f t="shared" si="3"/>
        <v>0</v>
      </c>
      <c r="I142" s="86"/>
      <c r="J142" s="33"/>
      <c r="K142" s="1" t="s">
        <v>409</v>
      </c>
      <c r="L142" s="1"/>
      <c r="M142" s="58"/>
      <c r="N142" s="77"/>
    </row>
    <row r="143" spans="1:14" x14ac:dyDescent="0.2">
      <c r="A143" s="1" t="s">
        <v>29</v>
      </c>
      <c r="B143" s="1" t="s">
        <v>24</v>
      </c>
      <c r="C143" s="1" t="s">
        <v>154</v>
      </c>
      <c r="D143" s="1" t="s">
        <v>362</v>
      </c>
      <c r="E143" s="1"/>
      <c r="F143" s="205">
        <v>0</v>
      </c>
      <c r="G143" s="205">
        <v>0</v>
      </c>
      <c r="H143" s="1">
        <v>0</v>
      </c>
      <c r="I143" s="86"/>
      <c r="J143" s="33"/>
      <c r="K143" s="1" t="s">
        <v>409</v>
      </c>
      <c r="L143" s="1"/>
      <c r="M143" s="58"/>
      <c r="N143" s="77"/>
    </row>
    <row r="144" spans="1:14" x14ac:dyDescent="0.2">
      <c r="A144" s="1" t="s">
        <v>29</v>
      </c>
      <c r="B144" s="1" t="s">
        <v>24</v>
      </c>
      <c r="C144" s="1" t="s">
        <v>155</v>
      </c>
      <c r="D144" s="1" t="s">
        <v>410</v>
      </c>
      <c r="E144" s="1"/>
      <c r="F144" s="205">
        <v>0</v>
      </c>
      <c r="G144" s="205">
        <v>0</v>
      </c>
      <c r="H144" s="1">
        <f t="shared" si="3"/>
        <v>0</v>
      </c>
      <c r="I144" s="86"/>
      <c r="J144" s="33"/>
      <c r="K144" s="1" t="s">
        <v>429</v>
      </c>
      <c r="L144" s="1"/>
      <c r="M144" s="58"/>
      <c r="N144" s="77"/>
    </row>
    <row r="145" spans="1:14" s="12" customFormat="1" ht="15.75" x14ac:dyDescent="0.25">
      <c r="A145" s="11" t="s">
        <v>29</v>
      </c>
      <c r="B145" s="11" t="s">
        <v>38</v>
      </c>
      <c r="C145" s="11" t="s">
        <v>38</v>
      </c>
      <c r="D145" s="11" t="s">
        <v>389</v>
      </c>
      <c r="E145" s="11"/>
      <c r="F145" s="11"/>
      <c r="G145" s="11"/>
      <c r="H145" s="11"/>
      <c r="I145" s="88">
        <f>SUM(H130:H144)</f>
        <v>0</v>
      </c>
      <c r="J145" s="32" t="s">
        <v>365</v>
      </c>
      <c r="K145" s="11"/>
      <c r="L145" s="11"/>
      <c r="M145" s="57"/>
      <c r="N145" s="78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86"/>
      <c r="J146" s="33"/>
      <c r="K146" s="1"/>
      <c r="L146" s="1"/>
      <c r="N146" s="79"/>
    </row>
    <row r="147" spans="1:14" s="10" customFormat="1" ht="15.75" x14ac:dyDescent="0.25">
      <c r="A147" s="9" t="s">
        <v>41</v>
      </c>
      <c r="B147" s="9"/>
      <c r="C147" s="9"/>
      <c r="D147" s="9" t="s">
        <v>199</v>
      </c>
      <c r="E147" s="9"/>
      <c r="F147" s="9"/>
      <c r="G147" s="9"/>
      <c r="H147" s="9"/>
      <c r="I147" s="87"/>
      <c r="J147" s="34"/>
      <c r="K147" s="9"/>
      <c r="L147" s="9"/>
      <c r="M147" s="12"/>
      <c r="N147" s="78"/>
    </row>
    <row r="148" spans="1:14" s="10" customFormat="1" ht="15.75" x14ac:dyDescent="0.25">
      <c r="A148" s="9" t="s">
        <v>14</v>
      </c>
      <c r="B148" s="9" t="s">
        <v>190</v>
      </c>
      <c r="C148" s="9" t="s">
        <v>15</v>
      </c>
      <c r="D148" s="9"/>
      <c r="E148" s="9"/>
      <c r="F148" s="9" t="s">
        <v>12</v>
      </c>
      <c r="G148" s="9" t="s">
        <v>88</v>
      </c>
      <c r="H148" s="9" t="s">
        <v>18</v>
      </c>
      <c r="I148" s="87" t="s">
        <v>19</v>
      </c>
      <c r="J148" s="34"/>
      <c r="K148" s="9" t="s">
        <v>367</v>
      </c>
      <c r="L148" s="9"/>
      <c r="M148" s="12"/>
      <c r="N148" s="78"/>
    </row>
    <row r="149" spans="1:14" x14ac:dyDescent="0.2">
      <c r="A149" s="1" t="s">
        <v>31</v>
      </c>
      <c r="B149" s="1" t="s">
        <v>24</v>
      </c>
      <c r="C149" s="1" t="s">
        <v>240</v>
      </c>
      <c r="D149" s="1" t="s">
        <v>397</v>
      </c>
      <c r="E149" s="1"/>
      <c r="F149" s="205">
        <v>0</v>
      </c>
      <c r="G149" s="205">
        <v>0</v>
      </c>
      <c r="H149" s="1">
        <f t="shared" ref="H149:H168" si="4">G149*F149</f>
        <v>0</v>
      </c>
      <c r="I149" s="86"/>
      <c r="J149" s="33"/>
      <c r="K149" s="1" t="s">
        <v>409</v>
      </c>
      <c r="L149" s="1"/>
      <c r="M149" s="58"/>
      <c r="N149" s="77"/>
    </row>
    <row r="150" spans="1:14" x14ac:dyDescent="0.2">
      <c r="A150" s="1" t="s">
        <v>31</v>
      </c>
      <c r="B150" s="1" t="s">
        <v>24</v>
      </c>
      <c r="C150" s="1" t="s">
        <v>241</v>
      </c>
      <c r="D150" s="1" t="s">
        <v>73</v>
      </c>
      <c r="E150" s="1"/>
      <c r="F150" s="205">
        <v>0</v>
      </c>
      <c r="G150" s="205">
        <v>0</v>
      </c>
      <c r="H150" s="1">
        <f t="shared" si="4"/>
        <v>0</v>
      </c>
      <c r="I150" s="86"/>
      <c r="J150" s="33"/>
      <c r="K150" s="1" t="s">
        <v>409</v>
      </c>
      <c r="L150" s="1"/>
      <c r="M150" s="58"/>
      <c r="N150" s="77"/>
    </row>
    <row r="151" spans="1:14" x14ac:dyDescent="0.2">
      <c r="A151" s="1" t="s">
        <v>31</v>
      </c>
      <c r="B151" s="1" t="s">
        <v>24</v>
      </c>
      <c r="C151" s="1" t="s">
        <v>242</v>
      </c>
      <c r="D151" s="1" t="s">
        <v>74</v>
      </c>
      <c r="E151" s="1"/>
      <c r="F151" s="205">
        <v>0</v>
      </c>
      <c r="G151" s="205">
        <v>0</v>
      </c>
      <c r="H151" s="1">
        <f t="shared" si="4"/>
        <v>0</v>
      </c>
      <c r="I151" s="86"/>
      <c r="J151" s="33"/>
      <c r="K151" s="35" t="s">
        <v>409</v>
      </c>
      <c r="L151" s="1"/>
      <c r="M151" s="58"/>
      <c r="N151" s="77"/>
    </row>
    <row r="152" spans="1:14" x14ac:dyDescent="0.2">
      <c r="A152" s="1" t="s">
        <v>31</v>
      </c>
      <c r="B152" s="1" t="s">
        <v>24</v>
      </c>
      <c r="C152" s="1" t="s">
        <v>243</v>
      </c>
      <c r="D152" s="1" t="s">
        <v>75</v>
      </c>
      <c r="E152" s="1"/>
      <c r="F152" s="205">
        <v>0</v>
      </c>
      <c r="G152" s="205">
        <v>0</v>
      </c>
      <c r="H152" s="1">
        <f t="shared" si="4"/>
        <v>0</v>
      </c>
      <c r="I152" s="86"/>
      <c r="J152" s="33"/>
      <c r="K152" s="1" t="s">
        <v>409</v>
      </c>
      <c r="L152" s="1"/>
      <c r="M152" s="58"/>
      <c r="N152" s="77"/>
    </row>
    <row r="153" spans="1:14" x14ac:dyDescent="0.2">
      <c r="A153" s="1" t="s">
        <v>31</v>
      </c>
      <c r="B153" s="1" t="s">
        <v>24</v>
      </c>
      <c r="C153" s="1" t="s">
        <v>244</v>
      </c>
      <c r="D153" s="1" t="s">
        <v>76</v>
      </c>
      <c r="E153" s="1"/>
      <c r="F153" s="205">
        <v>0</v>
      </c>
      <c r="G153" s="205">
        <v>0</v>
      </c>
      <c r="H153" s="1">
        <f t="shared" si="4"/>
        <v>0</v>
      </c>
      <c r="I153" s="86"/>
      <c r="J153" s="33"/>
      <c r="K153" s="1" t="s">
        <v>409</v>
      </c>
      <c r="L153" s="1"/>
      <c r="M153" s="58"/>
      <c r="N153" s="77"/>
    </row>
    <row r="154" spans="1:14" x14ac:dyDescent="0.2">
      <c r="A154" s="1" t="s">
        <v>31</v>
      </c>
      <c r="B154" s="1" t="s">
        <v>26</v>
      </c>
      <c r="C154" s="1" t="s">
        <v>245</v>
      </c>
      <c r="D154" s="1" t="s">
        <v>77</v>
      </c>
      <c r="E154" s="1"/>
      <c r="F154" s="205">
        <v>0</v>
      </c>
      <c r="G154" s="205">
        <v>0</v>
      </c>
      <c r="H154" s="1">
        <f t="shared" si="4"/>
        <v>0</v>
      </c>
      <c r="I154" s="86"/>
      <c r="J154" s="33"/>
      <c r="K154" s="1" t="s">
        <v>429</v>
      </c>
      <c r="L154" s="1"/>
      <c r="M154" s="58"/>
      <c r="N154" s="77"/>
    </row>
    <row r="155" spans="1:14" x14ac:dyDescent="0.2">
      <c r="A155" s="1" t="s">
        <v>31</v>
      </c>
      <c r="B155" s="1" t="s">
        <v>24</v>
      </c>
      <c r="C155" s="1" t="s">
        <v>246</v>
      </c>
      <c r="D155" s="1" t="s">
        <v>78</v>
      </c>
      <c r="E155" s="1"/>
      <c r="F155" s="205">
        <v>0</v>
      </c>
      <c r="G155" s="205">
        <v>0</v>
      </c>
      <c r="H155" s="1">
        <f t="shared" si="4"/>
        <v>0</v>
      </c>
      <c r="I155" s="86"/>
      <c r="J155" s="33"/>
      <c r="K155" s="1" t="s">
        <v>409</v>
      </c>
      <c r="L155" s="1"/>
      <c r="M155" s="58"/>
      <c r="N155" s="77"/>
    </row>
    <row r="156" spans="1:14" x14ac:dyDescent="0.2">
      <c r="A156" s="1" t="s">
        <v>31</v>
      </c>
      <c r="B156" s="1" t="s">
        <v>24</v>
      </c>
      <c r="C156" s="1" t="s">
        <v>247</v>
      </c>
      <c r="D156" s="1" t="s">
        <v>79</v>
      </c>
      <c r="E156" s="1"/>
      <c r="F156" s="205">
        <v>0</v>
      </c>
      <c r="G156" s="205">
        <v>0</v>
      </c>
      <c r="H156" s="1">
        <f t="shared" si="4"/>
        <v>0</v>
      </c>
      <c r="I156" s="86"/>
      <c r="J156" s="33"/>
      <c r="K156" s="1" t="s">
        <v>409</v>
      </c>
      <c r="L156" s="1"/>
      <c r="M156" s="58"/>
      <c r="N156" s="77"/>
    </row>
    <row r="157" spans="1:14" x14ac:dyDescent="0.2">
      <c r="A157" s="1" t="s">
        <v>31</v>
      </c>
      <c r="B157" s="1" t="s">
        <v>28</v>
      </c>
      <c r="C157" s="1" t="s">
        <v>248</v>
      </c>
      <c r="D157" s="1" t="s">
        <v>80</v>
      </c>
      <c r="E157" s="1"/>
      <c r="F157" s="205">
        <v>0</v>
      </c>
      <c r="G157" s="205">
        <v>0</v>
      </c>
      <c r="H157" s="1">
        <f t="shared" si="4"/>
        <v>0</v>
      </c>
      <c r="I157" s="86"/>
      <c r="J157" s="33"/>
      <c r="K157" s="1" t="s">
        <v>409</v>
      </c>
      <c r="L157" s="1"/>
      <c r="M157" s="58"/>
      <c r="N157" s="77"/>
    </row>
    <row r="158" spans="1:14" x14ac:dyDescent="0.2">
      <c r="A158" s="1" t="s">
        <v>31</v>
      </c>
      <c r="B158" s="1" t="s">
        <v>28</v>
      </c>
      <c r="C158" s="1" t="s">
        <v>249</v>
      </c>
      <c r="D158" s="1" t="s">
        <v>81</v>
      </c>
      <c r="E158" s="1"/>
      <c r="F158" s="205">
        <v>0</v>
      </c>
      <c r="G158" s="205">
        <v>0</v>
      </c>
      <c r="H158" s="1">
        <f t="shared" si="4"/>
        <v>0</v>
      </c>
      <c r="I158" s="86"/>
      <c r="J158" s="33"/>
      <c r="K158" s="1" t="s">
        <v>409</v>
      </c>
      <c r="L158" s="1"/>
      <c r="M158" s="58"/>
      <c r="N158" s="77"/>
    </row>
    <row r="159" spans="1:14" x14ac:dyDescent="0.2">
      <c r="A159" s="1" t="s">
        <v>31</v>
      </c>
      <c r="B159" s="1" t="s">
        <v>20</v>
      </c>
      <c r="C159" s="1" t="s">
        <v>250</v>
      </c>
      <c r="D159" s="1" t="s">
        <v>82</v>
      </c>
      <c r="E159" s="1"/>
      <c r="F159" s="205">
        <v>0</v>
      </c>
      <c r="G159" s="205">
        <v>0</v>
      </c>
      <c r="H159" s="1">
        <f t="shared" si="4"/>
        <v>0</v>
      </c>
      <c r="I159" s="86"/>
      <c r="J159" s="33"/>
      <c r="K159" s="1" t="s">
        <v>409</v>
      </c>
      <c r="L159" s="1"/>
      <c r="M159" s="58"/>
      <c r="N159" s="77"/>
    </row>
    <row r="160" spans="1:14" x14ac:dyDescent="0.2">
      <c r="A160" s="1" t="s">
        <v>31</v>
      </c>
      <c r="B160" s="1" t="s">
        <v>26</v>
      </c>
      <c r="C160" s="1" t="s">
        <v>251</v>
      </c>
      <c r="D160" s="1" t="s">
        <v>398</v>
      </c>
      <c r="E160" s="1"/>
      <c r="F160" s="205">
        <v>0</v>
      </c>
      <c r="G160" s="205">
        <v>0</v>
      </c>
      <c r="H160" s="1">
        <f t="shared" si="4"/>
        <v>0</v>
      </c>
      <c r="I160" s="86"/>
      <c r="J160" s="33"/>
      <c r="K160" s="1" t="s">
        <v>409</v>
      </c>
      <c r="L160" s="1"/>
      <c r="M160" s="58"/>
      <c r="N160" s="77"/>
    </row>
    <row r="161" spans="1:14" x14ac:dyDescent="0.2">
      <c r="A161" s="1" t="s">
        <v>31</v>
      </c>
      <c r="B161" s="1" t="s">
        <v>26</v>
      </c>
      <c r="C161" s="1" t="s">
        <v>252</v>
      </c>
      <c r="D161" s="1" t="s">
        <v>399</v>
      </c>
      <c r="E161" s="1"/>
      <c r="F161" s="205">
        <v>0</v>
      </c>
      <c r="G161" s="205">
        <v>0</v>
      </c>
      <c r="H161" s="1">
        <f t="shared" si="4"/>
        <v>0</v>
      </c>
      <c r="I161" s="86"/>
      <c r="J161" s="33"/>
      <c r="K161" s="1" t="s">
        <v>409</v>
      </c>
      <c r="L161" s="1"/>
      <c r="M161" s="58"/>
      <c r="N161" s="77"/>
    </row>
    <row r="162" spans="1:14" x14ac:dyDescent="0.2">
      <c r="A162" s="1" t="s">
        <v>31</v>
      </c>
      <c r="B162" s="1" t="s">
        <v>26</v>
      </c>
      <c r="C162" s="1" t="s">
        <v>253</v>
      </c>
      <c r="D162" s="1" t="s">
        <v>400</v>
      </c>
      <c r="E162" s="1"/>
      <c r="F162" s="205">
        <v>0</v>
      </c>
      <c r="G162" s="205">
        <v>0</v>
      </c>
      <c r="H162" s="1">
        <f t="shared" si="4"/>
        <v>0</v>
      </c>
      <c r="I162" s="86"/>
      <c r="J162" s="33"/>
      <c r="K162" s="1" t="s">
        <v>409</v>
      </c>
      <c r="L162" s="1"/>
      <c r="M162" s="58"/>
      <c r="N162" s="77"/>
    </row>
    <row r="163" spans="1:14" x14ac:dyDescent="0.2">
      <c r="A163" s="1" t="s">
        <v>31</v>
      </c>
      <c r="B163" s="1" t="s">
        <v>28</v>
      </c>
      <c r="C163" s="1" t="s">
        <v>254</v>
      </c>
      <c r="D163" s="1" t="s">
        <v>401</v>
      </c>
      <c r="E163" s="1"/>
      <c r="F163" s="205">
        <v>0</v>
      </c>
      <c r="G163" s="205">
        <v>0</v>
      </c>
      <c r="H163" s="1">
        <f t="shared" si="4"/>
        <v>0</v>
      </c>
      <c r="I163" s="86"/>
      <c r="J163" s="33"/>
      <c r="K163" s="1" t="s">
        <v>409</v>
      </c>
      <c r="L163" s="1"/>
      <c r="M163" s="58"/>
      <c r="N163" s="77"/>
    </row>
    <row r="164" spans="1:14" x14ac:dyDescent="0.2">
      <c r="A164" s="1" t="s">
        <v>31</v>
      </c>
      <c r="B164" s="1" t="s">
        <v>29</v>
      </c>
      <c r="C164" s="1" t="s">
        <v>255</v>
      </c>
      <c r="D164" s="1" t="s">
        <v>84</v>
      </c>
      <c r="E164" s="1"/>
      <c r="F164" s="205">
        <v>0</v>
      </c>
      <c r="G164" s="205">
        <v>0</v>
      </c>
      <c r="H164" s="1">
        <f t="shared" si="4"/>
        <v>0</v>
      </c>
      <c r="I164" s="86"/>
      <c r="J164" s="33"/>
      <c r="K164" s="1" t="s">
        <v>409</v>
      </c>
      <c r="L164" s="1"/>
      <c r="M164" s="58"/>
      <c r="N164" s="77"/>
    </row>
    <row r="165" spans="1:14" x14ac:dyDescent="0.2">
      <c r="A165" s="1" t="s">
        <v>31</v>
      </c>
      <c r="B165" s="1" t="s">
        <v>28</v>
      </c>
      <c r="C165" s="1" t="s">
        <v>256</v>
      </c>
      <c r="D165" s="1" t="s">
        <v>85</v>
      </c>
      <c r="E165" s="1"/>
      <c r="F165" s="205">
        <v>0</v>
      </c>
      <c r="G165" s="205">
        <v>0</v>
      </c>
      <c r="H165" s="1">
        <f t="shared" si="4"/>
        <v>0</v>
      </c>
      <c r="I165" s="86"/>
      <c r="J165" s="33"/>
      <c r="K165" s="1" t="s">
        <v>429</v>
      </c>
      <c r="L165" s="1"/>
      <c r="M165" s="58"/>
      <c r="N165" s="77"/>
    </row>
    <row r="166" spans="1:14" x14ac:dyDescent="0.2">
      <c r="A166" s="1" t="s">
        <v>31</v>
      </c>
      <c r="B166" s="1" t="s">
        <v>28</v>
      </c>
      <c r="C166" s="1" t="s">
        <v>257</v>
      </c>
      <c r="D166" s="1" t="s">
        <v>404</v>
      </c>
      <c r="E166" s="1"/>
      <c r="F166" s="205">
        <v>0</v>
      </c>
      <c r="G166" s="205">
        <v>0</v>
      </c>
      <c r="H166" s="1">
        <f t="shared" si="4"/>
        <v>0</v>
      </c>
      <c r="I166" s="86"/>
      <c r="J166" s="33"/>
      <c r="K166" s="1" t="s">
        <v>429</v>
      </c>
      <c r="L166" s="1"/>
      <c r="M166" s="58"/>
      <c r="N166" s="77"/>
    </row>
    <row r="167" spans="1:14" x14ac:dyDescent="0.2">
      <c r="A167" s="1" t="s">
        <v>31</v>
      </c>
      <c r="B167" s="1" t="s">
        <v>28</v>
      </c>
      <c r="C167" s="1" t="s">
        <v>258</v>
      </c>
      <c r="D167" s="1" t="s">
        <v>83</v>
      </c>
      <c r="E167" s="1"/>
      <c r="F167" s="205">
        <v>0</v>
      </c>
      <c r="G167" s="205">
        <v>0</v>
      </c>
      <c r="H167" s="1">
        <f t="shared" si="4"/>
        <v>0</v>
      </c>
      <c r="I167" s="86"/>
      <c r="J167" s="33"/>
      <c r="K167" s="1" t="s">
        <v>429</v>
      </c>
      <c r="L167" s="1"/>
      <c r="M167" s="58"/>
      <c r="N167" s="77"/>
    </row>
    <row r="168" spans="1:14" x14ac:dyDescent="0.2">
      <c r="A168" s="1" t="s">
        <v>31</v>
      </c>
      <c r="B168" s="1" t="s">
        <v>24</v>
      </c>
      <c r="C168" s="1" t="s">
        <v>259</v>
      </c>
      <c r="D168" s="1" t="s">
        <v>86</v>
      </c>
      <c r="E168" s="1"/>
      <c r="F168" s="205">
        <v>0</v>
      </c>
      <c r="G168" s="205">
        <v>0</v>
      </c>
      <c r="H168" s="1">
        <f t="shared" si="4"/>
        <v>0</v>
      </c>
      <c r="I168" s="86"/>
      <c r="J168" s="33"/>
      <c r="K168" s="1" t="s">
        <v>429</v>
      </c>
      <c r="L168" s="1"/>
      <c r="M168" s="58"/>
      <c r="N168" s="77"/>
    </row>
    <row r="169" spans="1:14" s="12" customFormat="1" ht="15.75" x14ac:dyDescent="0.25">
      <c r="A169" s="11" t="s">
        <v>31</v>
      </c>
      <c r="B169" s="11" t="s">
        <v>38</v>
      </c>
      <c r="C169" s="11" t="s">
        <v>38</v>
      </c>
      <c r="D169" s="11" t="s">
        <v>87</v>
      </c>
      <c r="E169" s="11"/>
      <c r="F169" s="11"/>
      <c r="G169" s="11"/>
      <c r="H169" s="11"/>
      <c r="I169" s="88">
        <f>SUM(H149:H168)</f>
        <v>0</v>
      </c>
      <c r="J169" s="32" t="s">
        <v>365</v>
      </c>
      <c r="K169" s="11"/>
      <c r="L169" s="11"/>
      <c r="M169" s="57"/>
      <c r="N169" s="78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86"/>
      <c r="J170" s="33"/>
      <c r="K170" s="1"/>
      <c r="L170" s="1"/>
      <c r="N170" s="79"/>
    </row>
    <row r="171" spans="1:14" s="10" customFormat="1" ht="15.75" x14ac:dyDescent="0.25">
      <c r="A171" s="9" t="s">
        <v>41</v>
      </c>
      <c r="B171" s="9"/>
      <c r="C171" s="9"/>
      <c r="D171" s="9" t="s">
        <v>198</v>
      </c>
      <c r="E171" s="9"/>
      <c r="F171" s="9"/>
      <c r="G171" s="9"/>
      <c r="H171" s="9"/>
      <c r="I171" s="87"/>
      <c r="J171" s="34"/>
      <c r="K171" s="9"/>
      <c r="L171" s="9"/>
      <c r="M171" s="12"/>
      <c r="N171" s="78"/>
    </row>
    <row r="172" spans="1:14" s="10" customFormat="1" ht="15.75" x14ac:dyDescent="0.25">
      <c r="A172" s="9" t="s">
        <v>14</v>
      </c>
      <c r="B172" s="9" t="s">
        <v>190</v>
      </c>
      <c r="C172" s="9" t="s">
        <v>15</v>
      </c>
      <c r="D172" s="9"/>
      <c r="E172" s="9" t="s">
        <v>167</v>
      </c>
      <c r="F172" s="9" t="s">
        <v>88</v>
      </c>
      <c r="G172" s="9" t="s">
        <v>411</v>
      </c>
      <c r="H172" s="9" t="s">
        <v>18</v>
      </c>
      <c r="I172" s="87" t="s">
        <v>19</v>
      </c>
      <c r="J172" s="34"/>
      <c r="K172" s="9" t="s">
        <v>367</v>
      </c>
      <c r="L172" s="9"/>
      <c r="M172" s="12"/>
      <c r="N172" s="78"/>
    </row>
    <row r="173" spans="1:14" x14ac:dyDescent="0.2">
      <c r="A173" s="1" t="s">
        <v>33</v>
      </c>
      <c r="B173" s="1" t="s">
        <v>20</v>
      </c>
      <c r="C173" s="1" t="s">
        <v>260</v>
      </c>
      <c r="D173" s="1" t="s">
        <v>90</v>
      </c>
      <c r="E173" s="205">
        <v>0.65</v>
      </c>
      <c r="F173" s="205">
        <v>0</v>
      </c>
      <c r="G173" s="205">
        <v>0</v>
      </c>
      <c r="H173" s="1">
        <f t="shared" ref="H173:H181" si="5">G173*F173*E173</f>
        <v>0</v>
      </c>
      <c r="I173" s="86"/>
      <c r="J173" s="33"/>
      <c r="K173" s="1"/>
      <c r="L173" s="1"/>
      <c r="M173" s="58"/>
      <c r="N173" s="77"/>
    </row>
    <row r="174" spans="1:14" x14ac:dyDescent="0.2">
      <c r="A174" s="1" t="s">
        <v>33</v>
      </c>
      <c r="B174" s="1" t="s">
        <v>20</v>
      </c>
      <c r="C174" s="1" t="s">
        <v>261</v>
      </c>
      <c r="D174" s="1" t="s">
        <v>91</v>
      </c>
      <c r="E174" s="205">
        <v>0.65</v>
      </c>
      <c r="F174" s="205">
        <v>0</v>
      </c>
      <c r="G174" s="205">
        <v>0</v>
      </c>
      <c r="H174" s="1">
        <f t="shared" si="5"/>
        <v>0</v>
      </c>
      <c r="I174" s="86"/>
      <c r="J174" s="33"/>
      <c r="K174" s="1"/>
      <c r="L174" s="1"/>
      <c r="M174" s="58"/>
      <c r="N174" s="77"/>
    </row>
    <row r="175" spans="1:14" x14ac:dyDescent="0.2">
      <c r="A175" s="1" t="s">
        <v>33</v>
      </c>
      <c r="B175" s="1" t="s">
        <v>24</v>
      </c>
      <c r="C175" s="1" t="s">
        <v>262</v>
      </c>
      <c r="D175" s="1" t="s">
        <v>92</v>
      </c>
      <c r="E175" s="205">
        <v>0.65</v>
      </c>
      <c r="F175" s="205">
        <v>0</v>
      </c>
      <c r="G175" s="205">
        <v>0</v>
      </c>
      <c r="H175" s="1">
        <f>G175*F175*E175</f>
        <v>0</v>
      </c>
      <c r="I175" s="86"/>
      <c r="J175" s="33"/>
      <c r="K175" s="1"/>
      <c r="L175" s="1"/>
      <c r="M175" s="58"/>
      <c r="N175" s="77"/>
    </row>
    <row r="176" spans="1:14" x14ac:dyDescent="0.2">
      <c r="A176" s="1" t="s">
        <v>33</v>
      </c>
      <c r="B176" s="1" t="s">
        <v>26</v>
      </c>
      <c r="C176" s="1" t="s">
        <v>263</v>
      </c>
      <c r="D176" s="1" t="s">
        <v>93</v>
      </c>
      <c r="E176" s="205">
        <v>0.65</v>
      </c>
      <c r="F176" s="205">
        <v>0</v>
      </c>
      <c r="G176" s="205">
        <v>0</v>
      </c>
      <c r="H176" s="1">
        <f t="shared" si="5"/>
        <v>0</v>
      </c>
      <c r="I176" s="86"/>
      <c r="J176" s="33"/>
      <c r="K176" s="1"/>
      <c r="L176" s="1"/>
      <c r="M176" s="58"/>
      <c r="N176" s="77"/>
    </row>
    <row r="177" spans="1:14" x14ac:dyDescent="0.2">
      <c r="A177" s="1" t="s">
        <v>33</v>
      </c>
      <c r="B177" s="1" t="s">
        <v>28</v>
      </c>
      <c r="C177" s="1" t="s">
        <v>264</v>
      </c>
      <c r="D177" s="1" t="s">
        <v>94</v>
      </c>
      <c r="E177" s="205">
        <v>0.65</v>
      </c>
      <c r="F177" s="205">
        <v>0</v>
      </c>
      <c r="G177" s="205">
        <v>0</v>
      </c>
      <c r="H177" s="1">
        <f t="shared" si="5"/>
        <v>0</v>
      </c>
      <c r="I177" s="86"/>
      <c r="J177" s="33"/>
      <c r="K177" s="1"/>
      <c r="L177" s="1"/>
      <c r="M177" s="58"/>
      <c r="N177" s="77"/>
    </row>
    <row r="178" spans="1:14" x14ac:dyDescent="0.2">
      <c r="A178" s="1" t="s">
        <v>33</v>
      </c>
      <c r="B178" s="1" t="s">
        <v>28</v>
      </c>
      <c r="C178" s="1" t="s">
        <v>265</v>
      </c>
      <c r="D178" s="1" t="s">
        <v>95</v>
      </c>
      <c r="E178" s="205">
        <v>0</v>
      </c>
      <c r="F178" s="205">
        <v>0</v>
      </c>
      <c r="G178" s="205">
        <v>0</v>
      </c>
      <c r="H178" s="1">
        <f>F178*E178*G178</f>
        <v>0</v>
      </c>
      <c r="I178" s="86"/>
      <c r="J178" s="33"/>
      <c r="K178" s="1" t="s">
        <v>429</v>
      </c>
      <c r="L178" s="1"/>
      <c r="M178" s="58"/>
      <c r="N178" s="77"/>
    </row>
    <row r="179" spans="1:14" x14ac:dyDescent="0.2">
      <c r="A179" s="1" t="s">
        <v>33</v>
      </c>
      <c r="B179" s="1" t="s">
        <v>28</v>
      </c>
      <c r="C179" s="1" t="s">
        <v>266</v>
      </c>
      <c r="D179" s="1" t="s">
        <v>96</v>
      </c>
      <c r="E179" s="205">
        <v>0</v>
      </c>
      <c r="F179" s="205">
        <v>0</v>
      </c>
      <c r="G179" s="205">
        <v>0</v>
      </c>
      <c r="H179" s="1">
        <f>F179*E179*G179</f>
        <v>0</v>
      </c>
      <c r="I179" s="86"/>
      <c r="J179" s="33"/>
      <c r="K179" s="1" t="s">
        <v>429</v>
      </c>
      <c r="L179" s="1"/>
      <c r="M179" s="58"/>
      <c r="N179" s="77"/>
    </row>
    <row r="180" spans="1:14" x14ac:dyDescent="0.2">
      <c r="A180" s="1" t="s">
        <v>33</v>
      </c>
      <c r="B180" s="1" t="s">
        <v>24</v>
      </c>
      <c r="C180" s="1" t="s">
        <v>267</v>
      </c>
      <c r="D180" s="1" t="s">
        <v>97</v>
      </c>
      <c r="E180" s="205">
        <v>0</v>
      </c>
      <c r="F180" s="205">
        <v>0</v>
      </c>
      <c r="G180" s="205">
        <v>0</v>
      </c>
      <c r="H180" s="1">
        <f t="shared" si="5"/>
        <v>0</v>
      </c>
      <c r="I180" s="86"/>
      <c r="J180" s="33"/>
      <c r="K180" s="35" t="s">
        <v>429</v>
      </c>
      <c r="L180" s="1"/>
      <c r="M180" s="58"/>
      <c r="N180" s="77"/>
    </row>
    <row r="181" spans="1:14" x14ac:dyDescent="0.2">
      <c r="A181" s="1" t="s">
        <v>33</v>
      </c>
      <c r="B181" s="1" t="s">
        <v>24</v>
      </c>
      <c r="C181" s="1" t="s">
        <v>268</v>
      </c>
      <c r="D181" s="1" t="s">
        <v>98</v>
      </c>
      <c r="E181" s="205">
        <v>0</v>
      </c>
      <c r="F181" s="205">
        <v>0</v>
      </c>
      <c r="G181" s="205">
        <v>0</v>
      </c>
      <c r="H181" s="1">
        <f t="shared" si="5"/>
        <v>0</v>
      </c>
      <c r="I181" s="86"/>
      <c r="J181" s="33"/>
      <c r="K181" s="1" t="s">
        <v>429</v>
      </c>
      <c r="L181" s="1"/>
      <c r="M181" s="58"/>
      <c r="N181" s="77"/>
    </row>
    <row r="182" spans="1:14" x14ac:dyDescent="0.2">
      <c r="A182" s="1" t="s">
        <v>33</v>
      </c>
      <c r="B182" s="1" t="s">
        <v>28</v>
      </c>
      <c r="C182" s="1" t="s">
        <v>269</v>
      </c>
      <c r="D182" s="1" t="s">
        <v>99</v>
      </c>
      <c r="E182" s="205">
        <v>0</v>
      </c>
      <c r="F182" s="205">
        <v>0</v>
      </c>
      <c r="G182" s="1"/>
      <c r="H182" s="1">
        <f>F182*E182</f>
        <v>0</v>
      </c>
      <c r="I182" s="86"/>
      <c r="J182" s="33"/>
      <c r="K182" s="1" t="s">
        <v>429</v>
      </c>
      <c r="L182" s="1"/>
      <c r="M182" s="58"/>
      <c r="N182" s="77"/>
    </row>
    <row r="183" spans="1:14" x14ac:dyDescent="0.2">
      <c r="A183" s="1" t="s">
        <v>33</v>
      </c>
      <c r="B183" s="1" t="s">
        <v>28</v>
      </c>
      <c r="C183" s="1" t="s">
        <v>270</v>
      </c>
      <c r="D183" s="1" t="s">
        <v>100</v>
      </c>
      <c r="E183" s="205">
        <v>0</v>
      </c>
      <c r="F183" s="205">
        <v>0</v>
      </c>
      <c r="G183" s="1"/>
      <c r="H183" s="1">
        <f>F183*E183</f>
        <v>0</v>
      </c>
      <c r="I183" s="86"/>
      <c r="J183" s="33"/>
      <c r="K183" s="1" t="s">
        <v>429</v>
      </c>
      <c r="L183" s="1"/>
      <c r="M183" s="58"/>
      <c r="N183" s="77"/>
    </row>
    <row r="184" spans="1:14" x14ac:dyDescent="0.2">
      <c r="A184" s="1" t="s">
        <v>33</v>
      </c>
      <c r="B184" s="1" t="s">
        <v>28</v>
      </c>
      <c r="C184" s="1" t="s">
        <v>271</v>
      </c>
      <c r="D184" s="1" t="s">
        <v>101</v>
      </c>
      <c r="E184" s="205">
        <v>0</v>
      </c>
      <c r="F184" s="205">
        <v>0</v>
      </c>
      <c r="G184" s="1"/>
      <c r="H184" s="1">
        <f>F184*E184</f>
        <v>0</v>
      </c>
      <c r="I184" s="86"/>
      <c r="J184" s="33"/>
      <c r="K184" s="1" t="s">
        <v>429</v>
      </c>
      <c r="L184" s="1"/>
      <c r="M184" s="58"/>
      <c r="N184" s="77"/>
    </row>
    <row r="185" spans="1:14" x14ac:dyDescent="0.2">
      <c r="A185" s="1" t="s">
        <v>33</v>
      </c>
      <c r="B185" s="1" t="s">
        <v>28</v>
      </c>
      <c r="C185" s="1" t="s">
        <v>330</v>
      </c>
      <c r="D185" s="1" t="s">
        <v>331</v>
      </c>
      <c r="E185" s="3"/>
      <c r="F185" s="3"/>
      <c r="G185" s="205">
        <v>0</v>
      </c>
      <c r="H185" s="1">
        <f>G185*F185*E185</f>
        <v>0</v>
      </c>
      <c r="I185" s="86"/>
      <c r="J185" s="33"/>
      <c r="K185" s="1" t="s">
        <v>429</v>
      </c>
      <c r="L185" s="1"/>
      <c r="M185" s="58"/>
      <c r="N185" s="77"/>
    </row>
    <row r="186" spans="1:14" x14ac:dyDescent="0.2">
      <c r="A186" s="1" t="s">
        <v>33</v>
      </c>
      <c r="B186" s="1"/>
      <c r="C186" s="1"/>
      <c r="D186" s="1"/>
      <c r="E186" s="205">
        <v>0</v>
      </c>
      <c r="F186" s="205">
        <v>0</v>
      </c>
      <c r="G186" s="205">
        <v>0</v>
      </c>
      <c r="H186" s="1">
        <f>G186*F186*E186</f>
        <v>0</v>
      </c>
      <c r="I186" s="86"/>
      <c r="J186" s="33"/>
      <c r="K186" s="1"/>
      <c r="L186" s="1"/>
      <c r="M186" s="58"/>
      <c r="N186" s="77"/>
    </row>
    <row r="187" spans="1:14" s="12" customFormat="1" ht="15.75" x14ac:dyDescent="0.25">
      <c r="A187" s="11" t="s">
        <v>33</v>
      </c>
      <c r="B187" s="11" t="s">
        <v>38</v>
      </c>
      <c r="C187" s="11" t="s">
        <v>38</v>
      </c>
      <c r="D187" s="11" t="s">
        <v>102</v>
      </c>
      <c r="E187" s="11"/>
      <c r="F187" s="11"/>
      <c r="G187" s="11"/>
      <c r="H187" s="11"/>
      <c r="I187" s="88">
        <f>SUM(H173:H186)</f>
        <v>0</v>
      </c>
      <c r="J187" s="32" t="s">
        <v>365</v>
      </c>
      <c r="K187" s="11"/>
      <c r="L187" s="11"/>
      <c r="M187" s="57"/>
      <c r="N187" s="78"/>
    </row>
    <row r="188" spans="1:14" x14ac:dyDescent="0.2">
      <c r="A188" s="1"/>
      <c r="B188" s="1"/>
      <c r="C188" s="1"/>
      <c r="D188" s="1"/>
      <c r="E188" s="1"/>
      <c r="F188" s="1"/>
      <c r="G188" s="1"/>
      <c r="H188" s="1"/>
      <c r="I188" s="86"/>
      <c r="J188" s="33"/>
      <c r="K188" s="1"/>
      <c r="L188" s="1"/>
      <c r="N188" s="79"/>
    </row>
    <row r="189" spans="1:14" s="10" customFormat="1" ht="15.75" x14ac:dyDescent="0.25">
      <c r="A189" s="9" t="s">
        <v>41</v>
      </c>
      <c r="B189" s="9"/>
      <c r="C189" s="9"/>
      <c r="D189" s="9" t="s">
        <v>197</v>
      </c>
      <c r="E189" s="9"/>
      <c r="F189" s="9"/>
      <c r="G189" s="9"/>
      <c r="H189" s="9"/>
      <c r="I189" s="87"/>
      <c r="J189" s="34"/>
      <c r="K189" s="9"/>
      <c r="L189" s="9"/>
      <c r="M189" s="12"/>
      <c r="N189" s="78"/>
    </row>
    <row r="190" spans="1:14" s="10" customFormat="1" ht="15.75" x14ac:dyDescent="0.25">
      <c r="A190" s="9" t="s">
        <v>14</v>
      </c>
      <c r="B190" s="9" t="s">
        <v>190</v>
      </c>
      <c r="C190" s="9" t="s">
        <v>15</v>
      </c>
      <c r="D190" s="9"/>
      <c r="E190" s="9" t="s">
        <v>168</v>
      </c>
      <c r="F190" s="9" t="s">
        <v>169</v>
      </c>
      <c r="G190" s="9" t="s">
        <v>89</v>
      </c>
      <c r="H190" s="9" t="s">
        <v>18</v>
      </c>
      <c r="I190" s="87" t="s">
        <v>19</v>
      </c>
      <c r="J190" s="34"/>
      <c r="K190" s="9" t="s">
        <v>367</v>
      </c>
      <c r="L190" s="9"/>
      <c r="M190" s="12"/>
      <c r="N190" s="78"/>
    </row>
    <row r="191" spans="1:14" x14ac:dyDescent="0.2">
      <c r="A191" s="1" t="s">
        <v>34</v>
      </c>
      <c r="B191" s="1" t="s">
        <v>20</v>
      </c>
      <c r="C191" s="1" t="s">
        <v>272</v>
      </c>
      <c r="D191" s="1" t="s">
        <v>103</v>
      </c>
      <c r="E191" s="205">
        <v>32</v>
      </c>
      <c r="F191" s="205">
        <v>0</v>
      </c>
      <c r="G191" s="205">
        <v>0</v>
      </c>
      <c r="H191" s="1">
        <f t="shared" ref="H191:H198" si="6">G191*F191*E191</f>
        <v>0</v>
      </c>
      <c r="I191" s="86"/>
      <c r="J191" s="33"/>
      <c r="K191" s="1"/>
      <c r="L191" s="1"/>
      <c r="M191" s="58"/>
      <c r="N191" s="77"/>
    </row>
    <row r="192" spans="1:14" x14ac:dyDescent="0.2">
      <c r="A192" s="1" t="s">
        <v>34</v>
      </c>
      <c r="B192" s="1" t="s">
        <v>20</v>
      </c>
      <c r="C192" s="1" t="s">
        <v>273</v>
      </c>
      <c r="D192" s="1" t="s">
        <v>104</v>
      </c>
      <c r="E192" s="205">
        <v>0</v>
      </c>
      <c r="F192" s="205">
        <v>0</v>
      </c>
      <c r="G192" s="205">
        <v>0</v>
      </c>
      <c r="H192" s="1">
        <f t="shared" si="6"/>
        <v>0</v>
      </c>
      <c r="I192" s="86"/>
      <c r="J192" s="33"/>
      <c r="K192" s="1"/>
      <c r="L192" s="1"/>
      <c r="M192" s="58"/>
      <c r="N192" s="77"/>
    </row>
    <row r="193" spans="1:14" x14ac:dyDescent="0.2">
      <c r="A193" s="1" t="s">
        <v>34</v>
      </c>
      <c r="B193" s="1" t="s">
        <v>24</v>
      </c>
      <c r="C193" s="1" t="s">
        <v>274</v>
      </c>
      <c r="D193" s="1" t="s">
        <v>105</v>
      </c>
      <c r="E193" s="205">
        <v>32</v>
      </c>
      <c r="F193" s="205">
        <v>0</v>
      </c>
      <c r="G193" s="205">
        <v>0</v>
      </c>
      <c r="H193" s="1">
        <f t="shared" si="6"/>
        <v>0</v>
      </c>
      <c r="I193" s="86"/>
      <c r="J193" s="33"/>
      <c r="K193" s="1"/>
      <c r="L193" s="1"/>
      <c r="M193" s="58"/>
      <c r="N193" s="77"/>
    </row>
    <row r="194" spans="1:14" x14ac:dyDescent="0.2">
      <c r="A194" s="1" t="s">
        <v>34</v>
      </c>
      <c r="B194" s="1" t="s">
        <v>24</v>
      </c>
      <c r="C194" s="1" t="s">
        <v>275</v>
      </c>
      <c r="D194" s="1" t="s">
        <v>106</v>
      </c>
      <c r="E194" s="205">
        <v>90</v>
      </c>
      <c r="F194" s="205">
        <v>0</v>
      </c>
      <c r="G194" s="205">
        <v>0</v>
      </c>
      <c r="H194" s="1">
        <f t="shared" si="6"/>
        <v>0</v>
      </c>
      <c r="I194" s="86"/>
      <c r="J194" s="33"/>
      <c r="K194" s="1"/>
      <c r="L194" s="1"/>
      <c r="M194" s="58"/>
      <c r="N194" s="77"/>
    </row>
    <row r="195" spans="1:14" x14ac:dyDescent="0.2">
      <c r="A195" s="1" t="s">
        <v>34</v>
      </c>
      <c r="B195" s="1" t="s">
        <v>26</v>
      </c>
      <c r="C195" s="1" t="s">
        <v>276</v>
      </c>
      <c r="D195" s="1" t="s">
        <v>107</v>
      </c>
      <c r="E195" s="205">
        <v>32</v>
      </c>
      <c r="F195" s="205">
        <v>0</v>
      </c>
      <c r="G195" s="205">
        <v>0</v>
      </c>
      <c r="H195" s="1">
        <f t="shared" si="6"/>
        <v>0</v>
      </c>
      <c r="I195" s="86"/>
      <c r="J195" s="33"/>
      <c r="K195" s="1"/>
      <c r="L195" s="1"/>
      <c r="M195" s="58"/>
      <c r="N195" s="77"/>
    </row>
    <row r="196" spans="1:14" x14ac:dyDescent="0.2">
      <c r="A196" s="1" t="s">
        <v>34</v>
      </c>
      <c r="B196" s="1" t="s">
        <v>26</v>
      </c>
      <c r="C196" s="1" t="s">
        <v>277</v>
      </c>
      <c r="D196" s="1" t="s">
        <v>108</v>
      </c>
      <c r="E196" s="205">
        <v>0</v>
      </c>
      <c r="F196" s="205">
        <v>0</v>
      </c>
      <c r="G196" s="205">
        <v>0</v>
      </c>
      <c r="H196" s="1">
        <f t="shared" si="6"/>
        <v>0</v>
      </c>
      <c r="I196" s="86"/>
      <c r="J196" s="33"/>
      <c r="K196" s="1"/>
      <c r="L196" s="1"/>
      <c r="M196" s="58"/>
      <c r="N196" s="77"/>
    </row>
    <row r="197" spans="1:14" x14ac:dyDescent="0.2">
      <c r="A197" s="1" t="s">
        <v>34</v>
      </c>
      <c r="B197" s="1" t="s">
        <v>24</v>
      </c>
      <c r="C197" s="1" t="s">
        <v>278</v>
      </c>
      <c r="D197" s="1" t="s">
        <v>109</v>
      </c>
      <c r="E197" s="205">
        <v>32</v>
      </c>
      <c r="F197" s="205">
        <v>0</v>
      </c>
      <c r="G197" s="205">
        <v>0</v>
      </c>
      <c r="H197" s="1">
        <f t="shared" si="6"/>
        <v>0</v>
      </c>
      <c r="I197" s="86"/>
      <c r="J197" s="33"/>
      <c r="K197" s="1"/>
      <c r="L197" s="1"/>
      <c r="M197" s="58"/>
      <c r="N197" s="77"/>
    </row>
    <row r="198" spans="1:14" x14ac:dyDescent="0.2">
      <c r="A198" s="1" t="s">
        <v>34</v>
      </c>
      <c r="B198" s="1" t="s">
        <v>24</v>
      </c>
      <c r="C198" s="1" t="s">
        <v>279</v>
      </c>
      <c r="D198" s="1" t="s">
        <v>110</v>
      </c>
      <c r="E198" s="205">
        <v>0</v>
      </c>
      <c r="F198" s="205">
        <v>0</v>
      </c>
      <c r="G198" s="205">
        <v>0</v>
      </c>
      <c r="H198" s="1">
        <f t="shared" si="6"/>
        <v>0</v>
      </c>
      <c r="I198" s="86"/>
      <c r="J198" s="33"/>
      <c r="K198" s="1"/>
      <c r="L198" s="1"/>
      <c r="M198" s="58"/>
      <c r="N198" s="77"/>
    </row>
    <row r="199" spans="1:14" x14ac:dyDescent="0.2">
      <c r="A199" s="1" t="s">
        <v>34</v>
      </c>
      <c r="B199" s="1" t="s">
        <v>28</v>
      </c>
      <c r="C199" s="1" t="s">
        <v>280</v>
      </c>
      <c r="D199" s="1" t="s">
        <v>111</v>
      </c>
      <c r="E199" s="205">
        <v>0</v>
      </c>
      <c r="F199" s="3"/>
      <c r="G199" s="3"/>
      <c r="H199" s="1">
        <f>E199</f>
        <v>0</v>
      </c>
      <c r="I199" s="86"/>
      <c r="J199" s="33"/>
      <c r="K199" s="1" t="s">
        <v>429</v>
      </c>
      <c r="L199" s="1"/>
      <c r="M199" s="58"/>
      <c r="N199" s="77"/>
    </row>
    <row r="200" spans="1:14" x14ac:dyDescent="0.2">
      <c r="A200" s="1" t="s">
        <v>34</v>
      </c>
      <c r="B200" s="1" t="s">
        <v>24</v>
      </c>
      <c r="C200" s="1" t="s">
        <v>281</v>
      </c>
      <c r="D200" s="1" t="s">
        <v>112</v>
      </c>
      <c r="E200" s="205">
        <v>0</v>
      </c>
      <c r="F200" s="3"/>
      <c r="G200" s="3"/>
      <c r="H200" s="1">
        <f>E200</f>
        <v>0</v>
      </c>
      <c r="I200" s="86"/>
      <c r="J200" s="33"/>
      <c r="K200" s="1" t="s">
        <v>429</v>
      </c>
      <c r="L200" s="1"/>
      <c r="M200" s="58"/>
      <c r="N200" s="77"/>
    </row>
    <row r="201" spans="1:14" x14ac:dyDescent="0.2">
      <c r="A201" s="1" t="s">
        <v>34</v>
      </c>
      <c r="B201" s="1"/>
      <c r="C201" s="1"/>
      <c r="D201" s="1"/>
      <c r="E201" s="205">
        <v>0</v>
      </c>
      <c r="F201" s="3"/>
      <c r="G201" s="3"/>
      <c r="H201" s="1">
        <f>E201</f>
        <v>0</v>
      </c>
      <c r="I201" s="86"/>
      <c r="J201" s="33"/>
      <c r="K201" s="1"/>
      <c r="L201" s="1"/>
      <c r="M201" s="58"/>
      <c r="N201" s="77"/>
    </row>
    <row r="202" spans="1:14" s="12" customFormat="1" ht="15.75" x14ac:dyDescent="0.25">
      <c r="A202" s="11" t="s">
        <v>34</v>
      </c>
      <c r="B202" s="11" t="s">
        <v>38</v>
      </c>
      <c r="C202" s="11" t="s">
        <v>38</v>
      </c>
      <c r="D202" s="11" t="s">
        <v>329</v>
      </c>
      <c r="E202" s="11"/>
      <c r="F202" s="11"/>
      <c r="G202" s="11"/>
      <c r="H202" s="11"/>
      <c r="I202" s="88">
        <f>SUM(H191:H201)</f>
        <v>0</v>
      </c>
      <c r="J202" s="32" t="s">
        <v>365</v>
      </c>
      <c r="K202" s="11"/>
      <c r="L202" s="11"/>
      <c r="M202" s="57"/>
      <c r="N202" s="78"/>
    </row>
    <row r="203" spans="1:14" x14ac:dyDescent="0.2">
      <c r="A203" s="1"/>
      <c r="B203" s="1"/>
      <c r="C203" s="1"/>
      <c r="D203" s="1"/>
      <c r="E203" s="1"/>
      <c r="F203" s="1"/>
      <c r="G203" s="1"/>
      <c r="H203" s="1"/>
      <c r="I203" s="86"/>
      <c r="J203" s="33"/>
      <c r="K203" s="1"/>
      <c r="L203" s="1"/>
      <c r="N203" s="79"/>
    </row>
    <row r="204" spans="1:14" s="10" customFormat="1" ht="15.75" x14ac:dyDescent="0.25">
      <c r="A204" s="9" t="s">
        <v>41</v>
      </c>
      <c r="B204" s="9"/>
      <c r="C204" s="9"/>
      <c r="D204" s="9" t="s">
        <v>196</v>
      </c>
      <c r="E204" s="9"/>
      <c r="F204" s="9"/>
      <c r="G204" s="9"/>
      <c r="H204" s="9"/>
      <c r="I204" s="87"/>
      <c r="J204" s="34"/>
      <c r="K204" s="9"/>
      <c r="L204" s="9"/>
      <c r="M204" s="12"/>
      <c r="N204" s="78"/>
    </row>
    <row r="205" spans="1:14" s="10" customFormat="1" ht="15.75" x14ac:dyDescent="0.25">
      <c r="A205" s="9" t="s">
        <v>14</v>
      </c>
      <c r="B205" s="9" t="s">
        <v>190</v>
      </c>
      <c r="C205" s="9" t="s">
        <v>15</v>
      </c>
      <c r="D205" s="9"/>
      <c r="E205" s="9"/>
      <c r="F205" s="9" t="s">
        <v>165</v>
      </c>
      <c r="G205" s="9" t="s">
        <v>166</v>
      </c>
      <c r="H205" s="9" t="s">
        <v>18</v>
      </c>
      <c r="I205" s="87" t="s">
        <v>19</v>
      </c>
      <c r="J205" s="34"/>
      <c r="K205" s="9" t="s">
        <v>367</v>
      </c>
      <c r="L205" s="9"/>
      <c r="M205" s="12"/>
      <c r="N205" s="78"/>
    </row>
    <row r="206" spans="1:14" x14ac:dyDescent="0.2">
      <c r="A206" s="1" t="s">
        <v>35</v>
      </c>
      <c r="B206" s="1" t="s">
        <v>20</v>
      </c>
      <c r="C206" s="1" t="s">
        <v>291</v>
      </c>
      <c r="D206" s="1" t="s">
        <v>121</v>
      </c>
      <c r="E206" s="1"/>
      <c r="F206" s="205">
        <v>380</v>
      </c>
      <c r="G206" s="205">
        <v>0</v>
      </c>
      <c r="H206" s="1">
        <f>G206*F206</f>
        <v>0</v>
      </c>
      <c r="I206" s="86"/>
      <c r="J206" s="33"/>
      <c r="K206" s="1" t="s">
        <v>423</v>
      </c>
      <c r="L206" s="1"/>
      <c r="M206" s="58"/>
      <c r="N206" s="77"/>
    </row>
    <row r="207" spans="1:14" x14ac:dyDescent="0.2">
      <c r="A207" s="1" t="s">
        <v>35</v>
      </c>
      <c r="B207" s="1" t="s">
        <v>20</v>
      </c>
      <c r="C207" s="1" t="s">
        <v>292</v>
      </c>
      <c r="D207" s="1" t="s">
        <v>122</v>
      </c>
      <c r="E207" s="1"/>
      <c r="F207" s="205">
        <v>350</v>
      </c>
      <c r="G207" s="205">
        <v>0</v>
      </c>
      <c r="H207" s="1">
        <f>G207*F207</f>
        <v>0</v>
      </c>
      <c r="I207" s="86"/>
      <c r="J207" s="33"/>
      <c r="K207" s="1" t="s">
        <v>423</v>
      </c>
      <c r="L207" s="1"/>
      <c r="M207" s="58"/>
      <c r="N207" s="77"/>
    </row>
    <row r="208" spans="1:14" x14ac:dyDescent="0.2">
      <c r="A208" s="1" t="s">
        <v>35</v>
      </c>
      <c r="B208" s="1" t="s">
        <v>20</v>
      </c>
      <c r="C208" s="1" t="s">
        <v>282</v>
      </c>
      <c r="D208" s="1" t="s">
        <v>113</v>
      </c>
      <c r="E208" s="1"/>
      <c r="F208" s="205">
        <v>0</v>
      </c>
      <c r="G208" s="1"/>
      <c r="H208" s="1">
        <f t="shared" ref="H208:H216" si="7">F208</f>
        <v>0</v>
      </c>
      <c r="I208" s="86"/>
      <c r="J208" s="33"/>
      <c r="K208" s="1" t="s">
        <v>429</v>
      </c>
      <c r="L208" s="1"/>
      <c r="M208" s="58"/>
      <c r="N208" s="77"/>
    </row>
    <row r="209" spans="1:14" x14ac:dyDescent="0.2">
      <c r="A209" s="1" t="s">
        <v>35</v>
      </c>
      <c r="B209" s="1" t="s">
        <v>20</v>
      </c>
      <c r="C209" s="1" t="s">
        <v>283</v>
      </c>
      <c r="D209" s="1" t="s">
        <v>114</v>
      </c>
      <c r="E209" s="1"/>
      <c r="F209" s="205">
        <v>0</v>
      </c>
      <c r="G209" s="1"/>
      <c r="H209" s="1">
        <f t="shared" si="7"/>
        <v>0</v>
      </c>
      <c r="I209" s="86"/>
      <c r="J209" s="33"/>
      <c r="K209" s="1" t="s">
        <v>429</v>
      </c>
      <c r="L209" s="1"/>
      <c r="M209" s="58"/>
      <c r="N209" s="77"/>
    </row>
    <row r="210" spans="1:14" x14ac:dyDescent="0.2">
      <c r="A210" s="1" t="s">
        <v>35</v>
      </c>
      <c r="B210" s="1" t="s">
        <v>20</v>
      </c>
      <c r="C210" s="1" t="s">
        <v>284</v>
      </c>
      <c r="D210" s="1" t="s">
        <v>115</v>
      </c>
      <c r="E210" s="1"/>
      <c r="F210" s="205">
        <v>0</v>
      </c>
      <c r="G210" s="1"/>
      <c r="H210" s="1">
        <f t="shared" si="7"/>
        <v>0</v>
      </c>
      <c r="I210" s="86"/>
      <c r="J210" s="33"/>
      <c r="K210" s="1" t="s">
        <v>429</v>
      </c>
      <c r="L210" s="1"/>
      <c r="M210" s="58"/>
      <c r="N210" s="77"/>
    </row>
    <row r="211" spans="1:14" x14ac:dyDescent="0.2">
      <c r="A211" s="1" t="s">
        <v>35</v>
      </c>
      <c r="B211" s="1" t="s">
        <v>20</v>
      </c>
      <c r="C211" s="1" t="s">
        <v>285</v>
      </c>
      <c r="D211" s="1" t="s">
        <v>405</v>
      </c>
      <c r="E211" s="1"/>
      <c r="F211" s="205">
        <v>0</v>
      </c>
      <c r="G211" s="1"/>
      <c r="H211" s="1">
        <f t="shared" si="7"/>
        <v>0</v>
      </c>
      <c r="I211" s="86"/>
      <c r="J211" s="33"/>
      <c r="K211" s="1" t="s">
        <v>429</v>
      </c>
      <c r="L211" s="1"/>
      <c r="M211" s="58"/>
      <c r="N211" s="77"/>
    </row>
    <row r="212" spans="1:14" x14ac:dyDescent="0.2">
      <c r="A212" s="1" t="s">
        <v>35</v>
      </c>
      <c r="B212" s="1" t="s">
        <v>20</v>
      </c>
      <c r="C212" s="1" t="s">
        <v>286</v>
      </c>
      <c r="D212" s="1" t="s">
        <v>116</v>
      </c>
      <c r="E212" s="1"/>
      <c r="F212" s="205">
        <v>0</v>
      </c>
      <c r="G212" s="1"/>
      <c r="H212" s="1">
        <f t="shared" si="7"/>
        <v>0</v>
      </c>
      <c r="I212" s="86"/>
      <c r="J212" s="33"/>
      <c r="K212" s="1" t="s">
        <v>429</v>
      </c>
      <c r="L212" s="1"/>
      <c r="M212" s="58"/>
      <c r="N212" s="77"/>
    </row>
    <row r="213" spans="1:14" x14ac:dyDescent="0.2">
      <c r="A213" s="1" t="s">
        <v>35</v>
      </c>
      <c r="B213" s="1" t="s">
        <v>20</v>
      </c>
      <c r="C213" s="1" t="s">
        <v>287</v>
      </c>
      <c r="D213" s="1" t="s">
        <v>117</v>
      </c>
      <c r="E213" s="1"/>
      <c r="F213" s="205">
        <v>0</v>
      </c>
      <c r="G213" s="1"/>
      <c r="H213" s="1">
        <f t="shared" si="7"/>
        <v>0</v>
      </c>
      <c r="I213" s="86"/>
      <c r="J213" s="33"/>
      <c r="K213" s="1" t="s">
        <v>429</v>
      </c>
      <c r="L213" s="1"/>
      <c r="M213" s="58"/>
      <c r="N213" s="77"/>
    </row>
    <row r="214" spans="1:14" x14ac:dyDescent="0.2">
      <c r="A214" s="1" t="s">
        <v>35</v>
      </c>
      <c r="B214" s="1" t="s">
        <v>20</v>
      </c>
      <c r="C214" s="1" t="s">
        <v>288</v>
      </c>
      <c r="D214" s="1" t="s">
        <v>118</v>
      </c>
      <c r="E214" s="1"/>
      <c r="F214" s="205">
        <v>0</v>
      </c>
      <c r="G214" s="1"/>
      <c r="H214" s="1">
        <f t="shared" si="7"/>
        <v>0</v>
      </c>
      <c r="I214" s="86"/>
      <c r="J214" s="33"/>
      <c r="K214" s="1" t="s">
        <v>429</v>
      </c>
      <c r="L214" s="1"/>
      <c r="M214" s="58"/>
      <c r="N214" s="77"/>
    </row>
    <row r="215" spans="1:14" x14ac:dyDescent="0.2">
      <c r="A215" s="1" t="s">
        <v>35</v>
      </c>
      <c r="B215" s="1" t="s">
        <v>28</v>
      </c>
      <c r="C215" s="1" t="s">
        <v>289</v>
      </c>
      <c r="D215" s="1" t="s">
        <v>119</v>
      </c>
      <c r="E215" s="1"/>
      <c r="F215" s="205">
        <v>0</v>
      </c>
      <c r="G215" s="1"/>
      <c r="H215" s="1">
        <f t="shared" si="7"/>
        <v>0</v>
      </c>
      <c r="I215" s="86"/>
      <c r="J215" s="33"/>
      <c r="K215" s="1" t="s">
        <v>429</v>
      </c>
      <c r="L215" s="1"/>
      <c r="M215" s="58"/>
      <c r="N215" s="77"/>
    </row>
    <row r="216" spans="1:14" x14ac:dyDescent="0.2">
      <c r="A216" s="1" t="s">
        <v>35</v>
      </c>
      <c r="B216" s="1" t="s">
        <v>24</v>
      </c>
      <c r="C216" s="1" t="s">
        <v>290</v>
      </c>
      <c r="D216" s="1" t="s">
        <v>120</v>
      </c>
      <c r="E216" s="1"/>
      <c r="F216" s="205">
        <v>0</v>
      </c>
      <c r="G216" s="1"/>
      <c r="H216" s="1">
        <f t="shared" si="7"/>
        <v>0</v>
      </c>
      <c r="I216" s="86"/>
      <c r="J216" s="33"/>
      <c r="K216" s="1" t="s">
        <v>429</v>
      </c>
      <c r="L216" s="1"/>
      <c r="M216" s="58"/>
      <c r="N216" s="77"/>
    </row>
    <row r="217" spans="1:14" x14ac:dyDescent="0.2">
      <c r="A217" s="1" t="s">
        <v>35</v>
      </c>
      <c r="B217" s="1" t="s">
        <v>26</v>
      </c>
      <c r="C217" s="1" t="s">
        <v>293</v>
      </c>
      <c r="D217" s="1" t="s">
        <v>335</v>
      </c>
      <c r="E217" s="1"/>
      <c r="F217" s="205">
        <v>0</v>
      </c>
      <c r="G217" s="205">
        <v>0</v>
      </c>
      <c r="H217" s="1">
        <f>G217*F217</f>
        <v>0</v>
      </c>
      <c r="I217" s="86"/>
      <c r="J217" s="33"/>
      <c r="K217" s="1" t="s">
        <v>429</v>
      </c>
      <c r="L217" s="1"/>
      <c r="M217" s="58"/>
      <c r="N217" s="77"/>
    </row>
    <row r="218" spans="1:14" x14ac:dyDescent="0.2">
      <c r="A218" s="1" t="s">
        <v>35</v>
      </c>
      <c r="B218" s="1" t="s">
        <v>26</v>
      </c>
      <c r="C218" s="1" t="s">
        <v>294</v>
      </c>
      <c r="D218" s="1" t="s">
        <v>372</v>
      </c>
      <c r="E218" s="1"/>
      <c r="F218" s="205">
        <v>570</v>
      </c>
      <c r="G218" s="205">
        <v>0</v>
      </c>
      <c r="H218" s="1">
        <f>G218*F218</f>
        <v>0</v>
      </c>
      <c r="I218" s="86"/>
      <c r="J218" s="33"/>
      <c r="K218" s="35" t="s">
        <v>423</v>
      </c>
      <c r="L218" s="1"/>
      <c r="M218" s="58"/>
      <c r="N218" s="77"/>
    </row>
    <row r="219" spans="1:14" x14ac:dyDescent="0.2">
      <c r="A219" s="1" t="s">
        <v>35</v>
      </c>
      <c r="B219" s="1" t="s">
        <v>20</v>
      </c>
      <c r="C219" s="1" t="s">
        <v>295</v>
      </c>
      <c r="D219" s="1" t="s">
        <v>37</v>
      </c>
      <c r="E219" s="1"/>
      <c r="F219" s="205">
        <v>0</v>
      </c>
      <c r="G219" s="1"/>
      <c r="H219" s="1">
        <f>F219</f>
        <v>0</v>
      </c>
      <c r="I219" s="86"/>
      <c r="J219" s="33"/>
      <c r="K219" s="1" t="s">
        <v>429</v>
      </c>
      <c r="L219" s="1"/>
      <c r="M219" s="58"/>
      <c r="N219" s="77"/>
    </row>
    <row r="220" spans="1:14" x14ac:dyDescent="0.2">
      <c r="A220" s="1" t="s">
        <v>35</v>
      </c>
      <c r="B220" s="1"/>
      <c r="C220" s="1"/>
      <c r="D220" s="1" t="s">
        <v>402</v>
      </c>
      <c r="E220" s="1"/>
      <c r="F220" s="205">
        <v>0</v>
      </c>
      <c r="G220" s="1"/>
      <c r="H220" s="1">
        <v>0</v>
      </c>
      <c r="I220" s="86"/>
      <c r="J220" s="33"/>
      <c r="K220" s="35" t="s">
        <v>440</v>
      </c>
      <c r="L220" s="1"/>
      <c r="M220" s="58"/>
      <c r="N220" s="77"/>
    </row>
    <row r="221" spans="1:14" s="12" customFormat="1" ht="15.75" x14ac:dyDescent="0.25">
      <c r="A221" s="11" t="s">
        <v>35</v>
      </c>
      <c r="B221" s="11" t="s">
        <v>38</v>
      </c>
      <c r="C221" s="11" t="s">
        <v>38</v>
      </c>
      <c r="D221" s="11" t="s">
        <v>123</v>
      </c>
      <c r="E221" s="11"/>
      <c r="F221" s="11"/>
      <c r="G221" s="11"/>
      <c r="H221" s="11"/>
      <c r="I221" s="88">
        <f>SUM(H206:H220)</f>
        <v>0</v>
      </c>
      <c r="J221" s="32" t="s">
        <v>365</v>
      </c>
      <c r="K221" s="11"/>
      <c r="L221" s="11"/>
      <c r="M221" s="57"/>
      <c r="N221" s="78"/>
    </row>
    <row r="222" spans="1:14" x14ac:dyDescent="0.2">
      <c r="A222" s="1"/>
      <c r="B222" s="1"/>
      <c r="C222" s="1"/>
      <c r="D222" s="1"/>
      <c r="E222" s="1"/>
      <c r="F222" s="1"/>
      <c r="G222" s="1"/>
      <c r="H222" s="1"/>
      <c r="I222" s="86"/>
      <c r="J222" s="33"/>
      <c r="K222" s="1"/>
      <c r="L222" s="1"/>
      <c r="N222" s="79"/>
    </row>
    <row r="223" spans="1:14" s="10" customFormat="1" ht="15.75" x14ac:dyDescent="0.25">
      <c r="A223" s="9" t="s">
        <v>41</v>
      </c>
      <c r="B223" s="9"/>
      <c r="C223" s="9"/>
      <c r="D223" s="9" t="s">
        <v>195</v>
      </c>
      <c r="E223" s="9"/>
      <c r="F223" s="9"/>
      <c r="G223" s="9"/>
      <c r="H223" s="9"/>
      <c r="I223" s="87"/>
      <c r="J223" s="34"/>
      <c r="K223" s="9"/>
      <c r="L223" s="9"/>
      <c r="M223" s="12"/>
      <c r="N223" s="78"/>
    </row>
    <row r="224" spans="1:14" s="10" customFormat="1" ht="15.75" x14ac:dyDescent="0.25">
      <c r="A224" s="9" t="s">
        <v>14</v>
      </c>
      <c r="B224" s="9" t="s">
        <v>190</v>
      </c>
      <c r="C224" s="9" t="s">
        <v>15</v>
      </c>
      <c r="D224" s="9" t="s">
        <v>318</v>
      </c>
      <c r="E224" s="9"/>
      <c r="F224" s="9" t="s">
        <v>165</v>
      </c>
      <c r="G224" s="9" t="s">
        <v>166</v>
      </c>
      <c r="H224" s="9" t="s">
        <v>18</v>
      </c>
      <c r="I224" s="87" t="s">
        <v>19</v>
      </c>
      <c r="J224" s="34"/>
      <c r="K224" s="9" t="s">
        <v>367</v>
      </c>
      <c r="L224" s="9"/>
      <c r="M224" s="12"/>
      <c r="N224" s="78"/>
    </row>
    <row r="225" spans="1:14" x14ac:dyDescent="0.2">
      <c r="A225" s="1" t="s">
        <v>36</v>
      </c>
      <c r="B225" s="1" t="s">
        <v>24</v>
      </c>
      <c r="C225" s="1" t="s">
        <v>296</v>
      </c>
      <c r="D225" s="204" t="s">
        <v>124</v>
      </c>
      <c r="E225" s="1"/>
      <c r="F225" s="205">
        <v>0</v>
      </c>
      <c r="G225" s="205">
        <v>0</v>
      </c>
      <c r="H225" s="1">
        <f t="shared" ref="H225:H230" si="8">G225*F225</f>
        <v>0</v>
      </c>
      <c r="I225" s="86"/>
      <c r="J225" s="33"/>
      <c r="K225" s="1"/>
      <c r="L225" s="1"/>
      <c r="M225" s="58"/>
      <c r="N225" s="77"/>
    </row>
    <row r="226" spans="1:14" x14ac:dyDescent="0.2">
      <c r="A226" s="1" t="s">
        <v>36</v>
      </c>
      <c r="B226" s="1" t="s">
        <v>24</v>
      </c>
      <c r="C226" s="1" t="s">
        <v>297</v>
      </c>
      <c r="D226" s="204" t="s">
        <v>125</v>
      </c>
      <c r="E226" s="1"/>
      <c r="F226" s="205">
        <v>0</v>
      </c>
      <c r="G226" s="205">
        <v>0</v>
      </c>
      <c r="H226" s="1">
        <f t="shared" si="8"/>
        <v>0</v>
      </c>
      <c r="I226" s="86"/>
      <c r="J226" s="33"/>
      <c r="K226" s="1"/>
      <c r="L226" s="1"/>
      <c r="M226" s="58"/>
      <c r="N226" s="77"/>
    </row>
    <row r="227" spans="1:14" x14ac:dyDescent="0.2">
      <c r="A227" s="1" t="s">
        <v>36</v>
      </c>
      <c r="B227" s="1" t="s">
        <v>24</v>
      </c>
      <c r="C227" s="1" t="s">
        <v>298</v>
      </c>
      <c r="D227" s="204" t="s">
        <v>126</v>
      </c>
      <c r="E227" s="1"/>
      <c r="F227" s="205">
        <v>0</v>
      </c>
      <c r="G227" s="205">
        <v>0</v>
      </c>
      <c r="H227" s="1">
        <f t="shared" si="8"/>
        <v>0</v>
      </c>
      <c r="I227" s="86"/>
      <c r="J227" s="33"/>
      <c r="K227" s="1"/>
      <c r="L227" s="1"/>
      <c r="M227" s="58"/>
      <c r="N227" s="77"/>
    </row>
    <row r="228" spans="1:14" x14ac:dyDescent="0.2">
      <c r="A228" s="1" t="s">
        <v>36</v>
      </c>
      <c r="B228" s="1" t="s">
        <v>24</v>
      </c>
      <c r="C228" s="1" t="s">
        <v>299</v>
      </c>
      <c r="D228" s="204" t="s">
        <v>127</v>
      </c>
      <c r="E228" s="1"/>
      <c r="F228" s="205">
        <v>0</v>
      </c>
      <c r="G228" s="205">
        <v>0</v>
      </c>
      <c r="H228" s="1">
        <f t="shared" si="8"/>
        <v>0</v>
      </c>
      <c r="I228" s="86"/>
      <c r="J228" s="33"/>
      <c r="K228" s="1"/>
      <c r="L228" s="1"/>
      <c r="M228" s="58"/>
      <c r="N228" s="77"/>
    </row>
    <row r="229" spans="1:14" x14ac:dyDescent="0.2">
      <c r="A229" s="1" t="s">
        <v>36</v>
      </c>
      <c r="B229" s="1" t="s">
        <v>24</v>
      </c>
      <c r="C229" s="1" t="s">
        <v>300</v>
      </c>
      <c r="D229" s="204" t="s">
        <v>128</v>
      </c>
      <c r="E229" s="1"/>
      <c r="F229" s="205">
        <v>0</v>
      </c>
      <c r="G229" s="205">
        <v>0</v>
      </c>
      <c r="H229" s="1">
        <f t="shared" si="8"/>
        <v>0</v>
      </c>
      <c r="I229" s="86"/>
      <c r="J229" s="33"/>
      <c r="K229" s="1"/>
      <c r="L229" s="1"/>
      <c r="M229" s="58"/>
      <c r="N229" s="77"/>
    </row>
    <row r="230" spans="1:14" x14ac:dyDescent="0.2">
      <c r="A230" s="1" t="s">
        <v>36</v>
      </c>
      <c r="B230" s="1" t="s">
        <v>24</v>
      </c>
      <c r="C230" s="1" t="s">
        <v>301</v>
      </c>
      <c r="D230" s="204" t="s">
        <v>129</v>
      </c>
      <c r="E230" s="1"/>
      <c r="F230" s="205">
        <v>0</v>
      </c>
      <c r="G230" s="205">
        <v>0</v>
      </c>
      <c r="H230" s="1">
        <f t="shared" si="8"/>
        <v>0</v>
      </c>
      <c r="I230" s="86"/>
      <c r="J230" s="33"/>
      <c r="K230" s="1"/>
      <c r="L230" s="1"/>
      <c r="M230" s="58"/>
      <c r="N230" s="77"/>
    </row>
    <row r="231" spans="1:14" s="12" customFormat="1" ht="15.75" x14ac:dyDescent="0.25">
      <c r="A231" s="11" t="s">
        <v>36</v>
      </c>
      <c r="B231" s="11" t="s">
        <v>38</v>
      </c>
      <c r="C231" s="11" t="s">
        <v>38</v>
      </c>
      <c r="D231" s="11" t="s">
        <v>130</v>
      </c>
      <c r="E231" s="11"/>
      <c r="F231" s="11"/>
      <c r="G231" s="11"/>
      <c r="H231" s="11"/>
      <c r="I231" s="88">
        <f>SUM(H225:H230)</f>
        <v>0</v>
      </c>
      <c r="J231" s="32" t="s">
        <v>365</v>
      </c>
      <c r="K231" s="11"/>
      <c r="L231" s="11"/>
      <c r="M231" s="57"/>
      <c r="N231" s="78"/>
    </row>
    <row r="232" spans="1:14" x14ac:dyDescent="0.2">
      <c r="A232" s="1"/>
      <c r="B232" s="1"/>
      <c r="C232" s="1"/>
      <c r="D232" s="1"/>
      <c r="E232" s="1"/>
      <c r="F232" s="1"/>
      <c r="G232" s="1"/>
      <c r="H232" s="1"/>
      <c r="I232" s="86"/>
      <c r="J232" s="33"/>
      <c r="K232" s="1"/>
      <c r="L232" s="1"/>
      <c r="N232" s="79"/>
    </row>
    <row r="233" spans="1:14" s="10" customFormat="1" ht="15.75" x14ac:dyDescent="0.25">
      <c r="A233" s="9" t="s">
        <v>41</v>
      </c>
      <c r="B233" s="9"/>
      <c r="C233" s="9"/>
      <c r="D233" s="9" t="s">
        <v>194</v>
      </c>
      <c r="E233" s="9"/>
      <c r="F233" s="9"/>
      <c r="G233" s="9"/>
      <c r="H233" s="9"/>
      <c r="I233" s="87"/>
      <c r="J233" s="34"/>
      <c r="K233" s="9"/>
      <c r="L233" s="9"/>
      <c r="M233" s="12"/>
      <c r="N233" s="78"/>
    </row>
    <row r="234" spans="1:14" s="10" customFormat="1" ht="15.75" x14ac:dyDescent="0.25">
      <c r="A234" s="9" t="s">
        <v>14</v>
      </c>
      <c r="B234" s="9" t="s">
        <v>190</v>
      </c>
      <c r="C234" s="9" t="s">
        <v>15</v>
      </c>
      <c r="D234" s="9"/>
      <c r="E234" s="9"/>
      <c r="F234" s="9" t="s">
        <v>12</v>
      </c>
      <c r="G234" s="9" t="s">
        <v>169</v>
      </c>
      <c r="H234" s="9" t="s">
        <v>18</v>
      </c>
      <c r="I234" s="87" t="s">
        <v>19</v>
      </c>
      <c r="J234" s="34"/>
      <c r="K234" s="9" t="s">
        <v>367</v>
      </c>
      <c r="L234" s="9"/>
      <c r="M234" s="12"/>
      <c r="N234" s="78"/>
    </row>
    <row r="235" spans="1:14" x14ac:dyDescent="0.2">
      <c r="A235" s="1" t="s">
        <v>42</v>
      </c>
      <c r="B235" s="1" t="s">
        <v>20</v>
      </c>
      <c r="C235" s="1" t="s">
        <v>302</v>
      </c>
      <c r="D235" s="1" t="s">
        <v>403</v>
      </c>
      <c r="E235" s="1"/>
      <c r="F235" s="205">
        <v>0</v>
      </c>
      <c r="G235" s="1"/>
      <c r="H235" s="1">
        <f t="shared" ref="H235:H249" si="9">F235</f>
        <v>0</v>
      </c>
      <c r="I235" s="86"/>
      <c r="J235" s="33"/>
      <c r="K235" s="1" t="s">
        <v>430</v>
      </c>
      <c r="L235" s="1"/>
      <c r="M235" s="58"/>
      <c r="N235" s="77"/>
    </row>
    <row r="236" spans="1:14" x14ac:dyDescent="0.2">
      <c r="A236" s="1" t="s">
        <v>42</v>
      </c>
      <c r="B236" s="1" t="s">
        <v>24</v>
      </c>
      <c r="C236" s="1" t="s">
        <v>303</v>
      </c>
      <c r="D236" s="1" t="s">
        <v>131</v>
      </c>
      <c r="E236" s="1"/>
      <c r="F236" s="205">
        <v>0</v>
      </c>
      <c r="G236" s="1"/>
      <c r="H236" s="1">
        <f t="shared" si="9"/>
        <v>0</v>
      </c>
      <c r="I236" s="86"/>
      <c r="J236" s="33"/>
      <c r="K236" s="1" t="s">
        <v>430</v>
      </c>
      <c r="L236" s="1"/>
      <c r="M236" s="58"/>
      <c r="N236" s="77"/>
    </row>
    <row r="237" spans="1:14" x14ac:dyDescent="0.2">
      <c r="A237" s="1" t="s">
        <v>42</v>
      </c>
      <c r="B237" s="1" t="s">
        <v>26</v>
      </c>
      <c r="C237" s="1" t="s">
        <v>304</v>
      </c>
      <c r="D237" s="1" t="s">
        <v>132</v>
      </c>
      <c r="E237" s="1"/>
      <c r="F237" s="205">
        <v>0</v>
      </c>
      <c r="G237" s="1"/>
      <c r="H237" s="1">
        <f t="shared" si="9"/>
        <v>0</v>
      </c>
      <c r="I237" s="86"/>
      <c r="J237" s="33"/>
      <c r="K237" s="1" t="s">
        <v>430</v>
      </c>
      <c r="L237" s="1"/>
      <c r="M237" s="58"/>
      <c r="N237" s="77"/>
    </row>
    <row r="238" spans="1:14" x14ac:dyDescent="0.2">
      <c r="A238" s="1" t="s">
        <v>42</v>
      </c>
      <c r="B238" s="1" t="s">
        <v>28</v>
      </c>
      <c r="C238" s="1" t="s">
        <v>305</v>
      </c>
      <c r="D238" s="1" t="s">
        <v>136</v>
      </c>
      <c r="E238" s="1"/>
      <c r="F238" s="205">
        <v>0</v>
      </c>
      <c r="G238" s="1"/>
      <c r="H238" s="1">
        <f t="shared" si="9"/>
        <v>0</v>
      </c>
      <c r="I238" s="86"/>
      <c r="J238" s="33"/>
      <c r="K238" s="1" t="s">
        <v>430</v>
      </c>
      <c r="L238" s="1"/>
      <c r="M238" s="58"/>
      <c r="N238" s="77"/>
    </row>
    <row r="239" spans="1:14" x14ac:dyDescent="0.2">
      <c r="A239" s="1" t="s">
        <v>42</v>
      </c>
      <c r="B239" s="1" t="s">
        <v>20</v>
      </c>
      <c r="C239" s="1" t="s">
        <v>306</v>
      </c>
      <c r="D239" s="1" t="s">
        <v>137</v>
      </c>
      <c r="E239" s="1"/>
      <c r="F239" s="205">
        <v>0</v>
      </c>
      <c r="G239" s="1"/>
      <c r="H239" s="1">
        <f t="shared" si="9"/>
        <v>0</v>
      </c>
      <c r="I239" s="86"/>
      <c r="J239" s="33"/>
      <c r="K239" s="1" t="s">
        <v>430</v>
      </c>
      <c r="L239" s="1"/>
      <c r="M239" s="58"/>
      <c r="N239" s="77"/>
    </row>
    <row r="240" spans="1:14" x14ac:dyDescent="0.2">
      <c r="A240" s="1" t="s">
        <v>42</v>
      </c>
      <c r="B240" s="1" t="s">
        <v>28</v>
      </c>
      <c r="C240" s="1" t="s">
        <v>307</v>
      </c>
      <c r="D240" s="1" t="s">
        <v>138</v>
      </c>
      <c r="E240" s="1"/>
      <c r="F240" s="205">
        <v>0</v>
      </c>
      <c r="G240" s="1"/>
      <c r="H240" s="1">
        <f t="shared" si="9"/>
        <v>0</v>
      </c>
      <c r="I240" s="86"/>
      <c r="J240" s="33"/>
      <c r="K240" s="1" t="s">
        <v>429</v>
      </c>
      <c r="L240" s="1"/>
      <c r="M240" s="58"/>
      <c r="N240" s="77"/>
    </row>
    <row r="241" spans="1:14" x14ac:dyDescent="0.2">
      <c r="A241" s="1" t="s">
        <v>42</v>
      </c>
      <c r="B241" s="1" t="s">
        <v>26</v>
      </c>
      <c r="C241" s="1" t="s">
        <v>308</v>
      </c>
      <c r="D241" s="1" t="s">
        <v>414</v>
      </c>
      <c r="E241" s="1"/>
      <c r="F241" s="205">
        <v>0</v>
      </c>
      <c r="G241" s="1"/>
      <c r="H241" s="1">
        <f t="shared" si="9"/>
        <v>0</v>
      </c>
      <c r="I241" s="86"/>
      <c r="J241" s="33"/>
      <c r="K241" s="1" t="s">
        <v>429</v>
      </c>
      <c r="L241" s="1"/>
      <c r="M241" s="58"/>
      <c r="N241" s="77"/>
    </row>
    <row r="242" spans="1:14" x14ac:dyDescent="0.2">
      <c r="A242" s="1" t="s">
        <v>42</v>
      </c>
      <c r="B242" s="1" t="s">
        <v>26</v>
      </c>
      <c r="C242" s="1" t="s">
        <v>309</v>
      </c>
      <c r="D242" s="1" t="s">
        <v>133</v>
      </c>
      <c r="E242" s="1"/>
      <c r="F242" s="205">
        <v>0</v>
      </c>
      <c r="G242" s="1"/>
      <c r="H242" s="1">
        <f t="shared" si="9"/>
        <v>0</v>
      </c>
      <c r="I242" s="86"/>
      <c r="J242" s="33"/>
      <c r="K242" s="1" t="s">
        <v>429</v>
      </c>
      <c r="L242" s="1"/>
      <c r="M242" s="58"/>
      <c r="N242" s="77"/>
    </row>
    <row r="243" spans="1:14" x14ac:dyDescent="0.2">
      <c r="A243" s="1" t="s">
        <v>42</v>
      </c>
      <c r="B243" s="1" t="s">
        <v>29</v>
      </c>
      <c r="C243" s="1" t="s">
        <v>310</v>
      </c>
      <c r="D243" s="35" t="s">
        <v>437</v>
      </c>
      <c r="E243" s="1"/>
      <c r="F243" s="205">
        <v>0</v>
      </c>
      <c r="G243" s="1"/>
      <c r="H243" s="1">
        <f t="shared" si="9"/>
        <v>0</v>
      </c>
      <c r="I243" s="86"/>
      <c r="J243" s="33"/>
      <c r="K243" s="35" t="s">
        <v>436</v>
      </c>
      <c r="L243" s="1"/>
      <c r="M243" s="58"/>
      <c r="N243" s="77"/>
    </row>
    <row r="244" spans="1:14" x14ac:dyDescent="0.2">
      <c r="A244" s="1" t="s">
        <v>42</v>
      </c>
      <c r="B244" s="1" t="s">
        <v>28</v>
      </c>
      <c r="C244" s="1" t="s">
        <v>311</v>
      </c>
      <c r="D244" s="1" t="s">
        <v>134</v>
      </c>
      <c r="E244" s="1"/>
      <c r="F244" s="205">
        <v>0</v>
      </c>
      <c r="G244" s="1"/>
      <c r="H244" s="1">
        <f t="shared" si="9"/>
        <v>0</v>
      </c>
      <c r="I244" s="86"/>
      <c r="J244" s="33"/>
      <c r="K244" s="1" t="s">
        <v>429</v>
      </c>
      <c r="L244" s="1"/>
      <c r="M244" s="58"/>
      <c r="N244" s="77"/>
    </row>
    <row r="245" spans="1:14" x14ac:dyDescent="0.2">
      <c r="A245" s="1" t="s">
        <v>42</v>
      </c>
      <c r="B245" s="1" t="s">
        <v>28</v>
      </c>
      <c r="C245" s="1" t="s">
        <v>312</v>
      </c>
      <c r="D245" s="1" t="s">
        <v>135</v>
      </c>
      <c r="E245" s="1"/>
      <c r="F245" s="205">
        <v>0</v>
      </c>
      <c r="G245" s="1"/>
      <c r="H245" s="1">
        <f t="shared" si="9"/>
        <v>0</v>
      </c>
      <c r="I245" s="86"/>
      <c r="J245" s="33"/>
      <c r="K245" s="1" t="s">
        <v>429</v>
      </c>
      <c r="L245" s="1"/>
      <c r="M245" s="58"/>
      <c r="N245" s="77"/>
    </row>
    <row r="246" spans="1:14" x14ac:dyDescent="0.2">
      <c r="A246" s="1" t="s">
        <v>42</v>
      </c>
      <c r="B246" s="1" t="s">
        <v>29</v>
      </c>
      <c r="C246" s="1" t="s">
        <v>313</v>
      </c>
      <c r="D246" s="1" t="s">
        <v>358</v>
      </c>
      <c r="E246" s="1"/>
      <c r="F246" s="205">
        <v>0</v>
      </c>
      <c r="G246" s="1"/>
      <c r="H246" s="1">
        <f t="shared" si="9"/>
        <v>0</v>
      </c>
      <c r="I246" s="86"/>
      <c r="J246" s="33"/>
      <c r="K246" s="1" t="s">
        <v>429</v>
      </c>
      <c r="L246" s="1"/>
      <c r="M246" s="58"/>
      <c r="N246" s="77"/>
    </row>
    <row r="247" spans="1:14" x14ac:dyDescent="0.2">
      <c r="A247" s="1" t="s">
        <v>42</v>
      </c>
      <c r="B247" s="1" t="s">
        <v>29</v>
      </c>
      <c r="C247" s="1" t="s">
        <v>314</v>
      </c>
      <c r="D247" s="1" t="s">
        <v>406</v>
      </c>
      <c r="E247" s="1"/>
      <c r="F247" s="205">
        <v>0</v>
      </c>
      <c r="G247" s="1"/>
      <c r="H247" s="1">
        <f t="shared" si="9"/>
        <v>0</v>
      </c>
      <c r="I247" s="86"/>
      <c r="J247" s="33"/>
      <c r="K247" s="1" t="s">
        <v>429</v>
      </c>
      <c r="L247" s="1"/>
      <c r="M247" s="58"/>
      <c r="N247" s="77"/>
    </row>
    <row r="248" spans="1:14" x14ac:dyDescent="0.2">
      <c r="A248" s="1" t="s">
        <v>42</v>
      </c>
      <c r="B248" s="1" t="s">
        <v>29</v>
      </c>
      <c r="C248" s="1" t="s">
        <v>315</v>
      </c>
      <c r="D248" s="1" t="s">
        <v>139</v>
      </c>
      <c r="E248" s="1"/>
      <c r="F248" s="205">
        <v>0</v>
      </c>
      <c r="G248" s="1">
        <v>0</v>
      </c>
      <c r="H248" s="1">
        <f>F248*G248</f>
        <v>0</v>
      </c>
      <c r="I248" s="86"/>
      <c r="J248" s="33"/>
      <c r="K248" s="1" t="s">
        <v>429</v>
      </c>
      <c r="L248" s="1"/>
      <c r="M248" s="58"/>
      <c r="N248" s="77"/>
    </row>
    <row r="249" spans="1:14" x14ac:dyDescent="0.2">
      <c r="A249" s="1" t="s">
        <v>42</v>
      </c>
      <c r="B249" s="1" t="s">
        <v>24</v>
      </c>
      <c r="C249" s="1" t="s">
        <v>316</v>
      </c>
      <c r="D249" s="1" t="s">
        <v>442</v>
      </c>
      <c r="E249" s="1"/>
      <c r="F249" s="205">
        <v>0</v>
      </c>
      <c r="G249" s="1"/>
      <c r="H249" s="1">
        <f t="shared" si="9"/>
        <v>0</v>
      </c>
      <c r="I249" s="86"/>
      <c r="J249" s="33"/>
      <c r="K249" s="1" t="s">
        <v>429</v>
      </c>
      <c r="L249" s="1"/>
      <c r="M249" s="58"/>
      <c r="N249" s="77"/>
    </row>
    <row r="250" spans="1:14" s="12" customFormat="1" ht="15.75" x14ac:dyDescent="0.25">
      <c r="A250" s="11" t="s">
        <v>42</v>
      </c>
      <c r="B250" s="11" t="s">
        <v>38</v>
      </c>
      <c r="C250" s="11" t="s">
        <v>38</v>
      </c>
      <c r="D250" s="11" t="s">
        <v>140</v>
      </c>
      <c r="E250" s="11"/>
      <c r="F250" s="11"/>
      <c r="G250" s="11"/>
      <c r="H250" s="11"/>
      <c r="I250" s="88">
        <f>SUM(H235:H249)</f>
        <v>0</v>
      </c>
      <c r="J250" s="32" t="s">
        <v>365</v>
      </c>
      <c r="K250" s="11"/>
      <c r="L250" s="11"/>
      <c r="M250" s="57"/>
      <c r="N250" s="78"/>
    </row>
    <row r="251" spans="1:14" x14ac:dyDescent="0.2">
      <c r="A251" s="1"/>
      <c r="B251" s="1"/>
      <c r="C251" s="1"/>
      <c r="D251" s="1"/>
      <c r="E251" s="1"/>
      <c r="F251" s="1"/>
      <c r="G251" s="1"/>
      <c r="H251" s="1"/>
      <c r="I251" s="86"/>
      <c r="J251" s="33"/>
      <c r="K251" s="1"/>
      <c r="L251" s="1"/>
      <c r="N251" s="79"/>
    </row>
    <row r="252" spans="1:14" s="10" customFormat="1" ht="15.75" x14ac:dyDescent="0.25">
      <c r="A252" s="9" t="s">
        <v>41</v>
      </c>
      <c r="B252" s="9"/>
      <c r="C252" s="9"/>
      <c r="D252" s="9" t="s">
        <v>193</v>
      </c>
      <c r="E252" s="9"/>
      <c r="F252" s="9"/>
      <c r="G252" s="9"/>
      <c r="H252" s="9"/>
      <c r="I252" s="87"/>
      <c r="J252" s="34"/>
      <c r="K252" s="9"/>
      <c r="L252" s="9"/>
      <c r="M252" s="12"/>
      <c r="N252" s="78"/>
    </row>
    <row r="253" spans="1:14" s="10" customFormat="1" ht="15.75" x14ac:dyDescent="0.25">
      <c r="A253" s="9" t="s">
        <v>14</v>
      </c>
      <c r="B253" s="9" t="s">
        <v>190</v>
      </c>
      <c r="C253" s="9" t="s">
        <v>192</v>
      </c>
      <c r="D253" s="9" t="s">
        <v>143</v>
      </c>
      <c r="E253" s="9" t="s">
        <v>141</v>
      </c>
      <c r="F253" s="23" t="s">
        <v>319</v>
      </c>
      <c r="G253" s="9" t="s">
        <v>142</v>
      </c>
      <c r="H253" s="9" t="s">
        <v>18</v>
      </c>
      <c r="I253" s="87" t="s">
        <v>19</v>
      </c>
      <c r="J253" s="34"/>
      <c r="K253" s="9" t="s">
        <v>367</v>
      </c>
      <c r="L253" s="9"/>
      <c r="M253" s="12"/>
      <c r="N253" s="78"/>
    </row>
    <row r="254" spans="1:14" x14ac:dyDescent="0.2">
      <c r="A254" s="1" t="s">
        <v>44</v>
      </c>
      <c r="B254" s="1" t="s">
        <v>24</v>
      </c>
      <c r="C254" s="1" t="s">
        <v>317</v>
      </c>
      <c r="D254" s="1"/>
      <c r="E254" s="205">
        <v>0</v>
      </c>
      <c r="F254" s="1">
        <f>E254*18%</f>
        <v>0</v>
      </c>
      <c r="G254" s="205">
        <v>0</v>
      </c>
      <c r="H254" s="1">
        <f>G254+F254</f>
        <v>0</v>
      </c>
      <c r="I254" s="86"/>
      <c r="J254" s="33"/>
      <c r="K254" s="1" t="s">
        <v>423</v>
      </c>
      <c r="L254" s="1"/>
      <c r="M254" s="58"/>
      <c r="N254" s="77"/>
    </row>
    <row r="255" spans="1:14" x14ac:dyDescent="0.2">
      <c r="A255" s="1" t="s">
        <v>44</v>
      </c>
      <c r="B255" s="1" t="s">
        <v>24</v>
      </c>
      <c r="C255" s="1" t="s">
        <v>317</v>
      </c>
      <c r="D255" s="1"/>
      <c r="E255" s="205">
        <v>0</v>
      </c>
      <c r="F255" s="1">
        <f>E255*18%</f>
        <v>0</v>
      </c>
      <c r="G255" s="205">
        <v>0</v>
      </c>
      <c r="H255" s="1">
        <f>G255+F255</f>
        <v>0</v>
      </c>
      <c r="I255" s="86"/>
      <c r="J255" s="33"/>
      <c r="K255" s="1" t="s">
        <v>423</v>
      </c>
      <c r="L255" s="1"/>
      <c r="M255" s="58"/>
      <c r="N255" s="77"/>
    </row>
    <row r="256" spans="1:14" x14ac:dyDescent="0.2">
      <c r="A256" s="1" t="s">
        <v>44</v>
      </c>
      <c r="B256" s="1" t="s">
        <v>24</v>
      </c>
      <c r="C256" s="1" t="s">
        <v>317</v>
      </c>
      <c r="D256" s="1"/>
      <c r="E256" s="205">
        <v>0</v>
      </c>
      <c r="F256" s="1">
        <f>E256*18%</f>
        <v>0</v>
      </c>
      <c r="G256" s="205">
        <v>0</v>
      </c>
      <c r="H256" s="1">
        <f>G256+F256</f>
        <v>0</v>
      </c>
      <c r="I256" s="86"/>
      <c r="J256" s="33"/>
      <c r="K256" s="1" t="s">
        <v>423</v>
      </c>
      <c r="L256" s="1"/>
      <c r="M256" s="58"/>
      <c r="N256" s="77"/>
    </row>
    <row r="257" spans="1:14" x14ac:dyDescent="0.2">
      <c r="A257" s="1" t="s">
        <v>44</v>
      </c>
      <c r="B257" s="1" t="s">
        <v>24</v>
      </c>
      <c r="C257" s="1" t="s">
        <v>317</v>
      </c>
      <c r="D257" s="1"/>
      <c r="E257" s="205">
        <v>0</v>
      </c>
      <c r="F257" s="1">
        <f>E257*18%</f>
        <v>0</v>
      </c>
      <c r="G257" s="205">
        <v>0</v>
      </c>
      <c r="H257" s="1">
        <f>G257+F257</f>
        <v>0</v>
      </c>
      <c r="I257" s="86"/>
      <c r="J257" s="33"/>
      <c r="K257" s="1" t="s">
        <v>423</v>
      </c>
      <c r="L257" s="1"/>
      <c r="M257" s="58"/>
      <c r="N257" s="77"/>
    </row>
    <row r="258" spans="1:14" x14ac:dyDescent="0.2">
      <c r="A258" s="1" t="s">
        <v>44</v>
      </c>
      <c r="B258" s="1" t="s">
        <v>24</v>
      </c>
      <c r="C258" s="1" t="s">
        <v>317</v>
      </c>
      <c r="D258" s="1"/>
      <c r="E258" s="205">
        <v>0</v>
      </c>
      <c r="F258" s="1">
        <f>E258*18%</f>
        <v>0</v>
      </c>
      <c r="G258" s="205">
        <v>0</v>
      </c>
      <c r="H258" s="1">
        <f>G258+F258</f>
        <v>0</v>
      </c>
      <c r="I258" s="86"/>
      <c r="J258" s="33"/>
      <c r="K258" s="1" t="s">
        <v>423</v>
      </c>
      <c r="L258" s="1"/>
      <c r="M258" s="58"/>
      <c r="N258" s="77"/>
    </row>
    <row r="259" spans="1:14" s="12" customFormat="1" ht="15.75" x14ac:dyDescent="0.25">
      <c r="A259" s="11" t="s">
        <v>44</v>
      </c>
      <c r="B259" s="11" t="s">
        <v>38</v>
      </c>
      <c r="C259" s="11" t="s">
        <v>38</v>
      </c>
      <c r="D259" s="11" t="s">
        <v>144</v>
      </c>
      <c r="E259" s="11"/>
      <c r="F259" s="11"/>
      <c r="G259" s="11"/>
      <c r="H259" s="11"/>
      <c r="I259" s="88">
        <f>SUM(H254:H258)</f>
        <v>0</v>
      </c>
      <c r="J259" s="32" t="s">
        <v>365</v>
      </c>
      <c r="K259" s="11"/>
      <c r="L259" s="11"/>
      <c r="M259" s="57"/>
      <c r="N259" s="78"/>
    </row>
    <row r="260" spans="1:14" x14ac:dyDescent="0.2">
      <c r="A260" s="1"/>
      <c r="B260" s="1"/>
      <c r="C260" s="1"/>
      <c r="D260" s="1"/>
      <c r="E260" s="1"/>
      <c r="F260" s="1"/>
      <c r="G260" s="1"/>
      <c r="H260" s="1"/>
      <c r="I260" s="86"/>
      <c r="J260" s="1"/>
      <c r="K260" s="1"/>
      <c r="L260" s="1"/>
      <c r="N260" s="79"/>
    </row>
    <row r="261" spans="1:14" s="10" customFormat="1" ht="15.75" x14ac:dyDescent="0.25">
      <c r="A261" s="9"/>
      <c r="B261" s="9"/>
      <c r="C261" s="9"/>
      <c r="D261" s="9" t="s">
        <v>159</v>
      </c>
      <c r="E261" s="9"/>
      <c r="F261" s="9"/>
      <c r="G261" s="9"/>
      <c r="H261" s="24" t="s">
        <v>160</v>
      </c>
      <c r="I261" s="87" t="s">
        <v>19</v>
      </c>
      <c r="J261" s="9"/>
      <c r="K261" s="9"/>
      <c r="L261" s="9"/>
      <c r="M261" s="12"/>
      <c r="N261" s="78"/>
    </row>
    <row r="262" spans="1:14" s="6" customFormat="1" x14ac:dyDescent="0.2">
      <c r="A262" s="5"/>
      <c r="B262" s="5"/>
      <c r="C262" s="5"/>
      <c r="D262" s="5"/>
      <c r="E262" s="5"/>
      <c r="F262" s="5"/>
      <c r="G262" s="5"/>
      <c r="H262" s="5"/>
      <c r="I262" s="89"/>
      <c r="J262" s="5"/>
      <c r="K262" s="5"/>
      <c r="L262" s="5"/>
      <c r="N262" s="79"/>
    </row>
    <row r="263" spans="1:14" s="26" customFormat="1" ht="15" x14ac:dyDescent="0.2">
      <c r="A263" s="25" t="s">
        <v>46</v>
      </c>
      <c r="B263" s="25" t="s">
        <v>22</v>
      </c>
      <c r="C263" s="25" t="s">
        <v>38</v>
      </c>
      <c r="D263" s="25" t="s">
        <v>145</v>
      </c>
      <c r="E263" s="25"/>
      <c r="F263" s="25"/>
      <c r="G263" s="25"/>
      <c r="H263" s="25"/>
      <c r="I263" s="90">
        <f>SUM(I54:I259)</f>
        <v>0</v>
      </c>
      <c r="J263" s="27" t="s">
        <v>365</v>
      </c>
      <c r="K263" s="25"/>
      <c r="L263" s="25"/>
      <c r="M263" s="58"/>
      <c r="N263" s="77"/>
    </row>
    <row r="264" spans="1:14" s="64" customFormat="1" ht="15.75" x14ac:dyDescent="0.25">
      <c r="A264" s="59" t="s">
        <v>46</v>
      </c>
      <c r="B264" s="59" t="s">
        <v>20</v>
      </c>
      <c r="C264" s="59" t="s">
        <v>38</v>
      </c>
      <c r="D264" s="59" t="s">
        <v>325</v>
      </c>
      <c r="E264" s="9" t="s">
        <v>371</v>
      </c>
      <c r="F264" s="59"/>
      <c r="G264" s="229">
        <v>0</v>
      </c>
      <c r="H264" s="59" t="s">
        <v>323</v>
      </c>
      <c r="I264" s="91">
        <f>I263*G264%</f>
        <v>0</v>
      </c>
      <c r="J264" s="63" t="s">
        <v>365</v>
      </c>
      <c r="K264" s="202"/>
      <c r="L264" s="59"/>
      <c r="M264" s="58"/>
      <c r="N264" s="77"/>
    </row>
    <row r="265" spans="1:14" s="26" customFormat="1" ht="15" x14ac:dyDescent="0.2">
      <c r="A265" s="25" t="s">
        <v>46</v>
      </c>
      <c r="B265" s="25" t="s">
        <v>38</v>
      </c>
      <c r="C265" s="25" t="s">
        <v>38</v>
      </c>
      <c r="D265" s="25" t="s">
        <v>146</v>
      </c>
      <c r="E265" s="25"/>
      <c r="F265" s="25"/>
      <c r="G265" s="25"/>
      <c r="H265" s="25"/>
      <c r="I265" s="90">
        <f>I263+I264</f>
        <v>0</v>
      </c>
      <c r="J265" s="27" t="s">
        <v>365</v>
      </c>
      <c r="K265" s="25"/>
      <c r="L265" s="25"/>
      <c r="M265" s="58"/>
      <c r="N265" s="77"/>
    </row>
    <row r="266" spans="1:14" s="26" customFormat="1" ht="15.75" x14ac:dyDescent="0.25">
      <c r="A266" s="25" t="s">
        <v>150</v>
      </c>
      <c r="B266" s="25" t="s">
        <v>38</v>
      </c>
      <c r="C266" s="25" t="s">
        <v>38</v>
      </c>
      <c r="D266" s="25" t="s">
        <v>147</v>
      </c>
      <c r="E266" s="25"/>
      <c r="F266" s="25"/>
      <c r="G266" s="25" t="s">
        <v>323</v>
      </c>
      <c r="H266" s="228">
        <v>0</v>
      </c>
      <c r="I266" s="90">
        <f>I265*H266%</f>
        <v>0</v>
      </c>
      <c r="J266" s="27" t="s">
        <v>365</v>
      </c>
      <c r="K266" s="25"/>
      <c r="L266" s="25"/>
      <c r="M266" s="58"/>
      <c r="N266" s="77"/>
    </row>
    <row r="267" spans="1:14" s="26" customFormat="1" ht="16.5" customHeight="1" x14ac:dyDescent="0.25">
      <c r="A267" s="25" t="s">
        <v>151</v>
      </c>
      <c r="B267" s="25" t="s">
        <v>38</v>
      </c>
      <c r="C267" s="25" t="s">
        <v>38</v>
      </c>
      <c r="D267" s="25" t="s">
        <v>324</v>
      </c>
      <c r="E267" s="25"/>
      <c r="F267" s="25"/>
      <c r="G267" s="25" t="s">
        <v>323</v>
      </c>
      <c r="H267" s="228">
        <v>0</v>
      </c>
      <c r="I267" s="90">
        <f>I265*H267%</f>
        <v>0</v>
      </c>
      <c r="J267" s="27" t="s">
        <v>365</v>
      </c>
      <c r="K267" s="230" t="s">
        <v>451</v>
      </c>
      <c r="L267" s="25"/>
      <c r="M267" s="58"/>
      <c r="N267" s="77"/>
    </row>
    <row r="268" spans="1:14" s="26" customFormat="1" ht="15.75" x14ac:dyDescent="0.25">
      <c r="A268" s="25" t="s">
        <v>152</v>
      </c>
      <c r="B268" s="25" t="s">
        <v>38</v>
      </c>
      <c r="C268" s="25" t="s">
        <v>38</v>
      </c>
      <c r="D268" s="25" t="s">
        <v>364</v>
      </c>
      <c r="E268" s="25"/>
      <c r="F268" s="25"/>
      <c r="G268" s="25" t="s">
        <v>323</v>
      </c>
      <c r="H268" s="228">
        <v>0</v>
      </c>
      <c r="I268" s="90">
        <f>I265*H268%</f>
        <v>0</v>
      </c>
      <c r="J268" s="27" t="s">
        <v>365</v>
      </c>
      <c r="K268" s="11"/>
      <c r="L268" s="25"/>
      <c r="M268" s="58"/>
      <c r="N268" s="77"/>
    </row>
    <row r="269" spans="1:14" s="12" customFormat="1" ht="15.75" x14ac:dyDescent="0.25">
      <c r="A269" s="11" t="s">
        <v>153</v>
      </c>
      <c r="B269" s="11" t="s">
        <v>38</v>
      </c>
      <c r="C269" s="11" t="s">
        <v>38</v>
      </c>
      <c r="D269" s="11" t="s">
        <v>375</v>
      </c>
      <c r="E269" s="11"/>
      <c r="F269" s="11"/>
      <c r="G269" s="11"/>
      <c r="H269" s="11"/>
      <c r="I269" s="88">
        <f>I265+I266+I267+I268</f>
        <v>0</v>
      </c>
      <c r="J269" s="32" t="s">
        <v>365</v>
      </c>
      <c r="K269" s="11"/>
      <c r="L269" s="11"/>
      <c r="M269" s="102"/>
      <c r="N269" s="77"/>
    </row>
    <row r="270" spans="1:14" s="26" customFormat="1" ht="15.75" x14ac:dyDescent="0.25">
      <c r="A270" s="25" t="s">
        <v>153</v>
      </c>
      <c r="B270" s="25" t="s">
        <v>20</v>
      </c>
      <c r="C270" s="25" t="s">
        <v>38</v>
      </c>
      <c r="D270" s="185" t="s">
        <v>416</v>
      </c>
      <c r="E270" s="25"/>
      <c r="F270" s="25"/>
      <c r="G270" s="85" t="s">
        <v>4</v>
      </c>
      <c r="H270" s="228">
        <v>0</v>
      </c>
      <c r="I270" s="90">
        <f>(I269*21%/365*H270)</f>
        <v>0</v>
      </c>
      <c r="J270" s="27" t="s">
        <v>365</v>
      </c>
      <c r="K270" s="186"/>
      <c r="L270" s="25"/>
      <c r="M270" s="58"/>
      <c r="N270" s="77"/>
    </row>
    <row r="271" spans="1:14" s="12" customFormat="1" ht="15.75" x14ac:dyDescent="0.25">
      <c r="A271" s="11" t="s">
        <v>153</v>
      </c>
      <c r="B271" s="11" t="s">
        <v>22</v>
      </c>
      <c r="C271" s="11" t="s">
        <v>38</v>
      </c>
      <c r="D271" s="11" t="s">
        <v>148</v>
      </c>
      <c r="E271" s="11"/>
      <c r="F271" s="11"/>
      <c r="G271" s="97"/>
      <c r="H271" s="11"/>
      <c r="I271" s="88">
        <f>I270+I269</f>
        <v>0</v>
      </c>
      <c r="J271" s="32" t="s">
        <v>365</v>
      </c>
      <c r="K271" s="11"/>
      <c r="L271" s="11"/>
      <c r="M271" s="58"/>
      <c r="N271" s="77"/>
    </row>
    <row r="272" spans="1:14" s="26" customFormat="1" ht="15" x14ac:dyDescent="0.2">
      <c r="A272" s="25" t="s">
        <v>154</v>
      </c>
      <c r="B272" s="25" t="s">
        <v>38</v>
      </c>
      <c r="C272" s="25" t="s">
        <v>38</v>
      </c>
      <c r="D272" s="25" t="s">
        <v>431</v>
      </c>
      <c r="E272" s="25"/>
      <c r="F272" s="25"/>
      <c r="G272" s="25" t="s">
        <v>323</v>
      </c>
      <c r="H272" s="25">
        <v>19</v>
      </c>
      <c r="I272" s="90">
        <f>I271*H272%</f>
        <v>0</v>
      </c>
      <c r="J272" s="27" t="s">
        <v>365</v>
      </c>
      <c r="K272" s="25"/>
      <c r="L272" s="25"/>
      <c r="M272" s="58"/>
      <c r="N272" s="77"/>
    </row>
    <row r="273" spans="1:81" s="6" customFormat="1" x14ac:dyDescent="0.2">
      <c r="A273" s="5"/>
      <c r="B273" s="5"/>
      <c r="C273" s="5"/>
      <c r="D273" s="5"/>
      <c r="E273" s="5"/>
      <c r="F273" s="5"/>
      <c r="G273" s="5"/>
      <c r="H273" s="5"/>
      <c r="I273" s="89"/>
      <c r="J273" s="28"/>
      <c r="K273" s="5"/>
      <c r="L273" s="5"/>
      <c r="N273" s="79"/>
    </row>
    <row r="274" spans="1:81" s="14" customFormat="1" ht="18" x14ac:dyDescent="0.25">
      <c r="A274" s="13" t="s">
        <v>155</v>
      </c>
      <c r="B274" s="13" t="s">
        <v>38</v>
      </c>
      <c r="C274" s="13" t="s">
        <v>38</v>
      </c>
      <c r="D274" s="217" t="s">
        <v>149</v>
      </c>
      <c r="E274" s="217"/>
      <c r="F274" s="217"/>
      <c r="G274" s="217"/>
      <c r="H274" s="217"/>
      <c r="I274" s="239">
        <f>I41</f>
        <v>0</v>
      </c>
      <c r="J274" s="218" t="s">
        <v>365</v>
      </c>
      <c r="K274" s="219">
        <f>I271+I272</f>
        <v>0</v>
      </c>
      <c r="L274" s="224"/>
      <c r="M274" s="68"/>
      <c r="N274" s="80"/>
    </row>
    <row r="275" spans="1:81" s="51" customFormat="1" x14ac:dyDescent="0.2">
      <c r="A275" s="50"/>
      <c r="B275" s="50"/>
      <c r="C275" s="50"/>
      <c r="D275" s="220" t="s">
        <v>365</v>
      </c>
      <c r="E275" s="220" t="s">
        <v>365</v>
      </c>
      <c r="F275" s="220" t="s">
        <v>365</v>
      </c>
      <c r="G275" s="220" t="s">
        <v>365</v>
      </c>
      <c r="H275" s="220" t="s">
        <v>365</v>
      </c>
      <c r="I275" s="221" t="s">
        <v>365</v>
      </c>
      <c r="J275" s="220"/>
      <c r="K275" s="220" t="s">
        <v>365</v>
      </c>
      <c r="L275" s="225"/>
      <c r="N275" s="81"/>
    </row>
    <row r="276" spans="1:81" s="18" customFormat="1" ht="15" x14ac:dyDescent="0.25">
      <c r="A276" s="17"/>
      <c r="B276" s="17"/>
      <c r="C276" s="17"/>
      <c r="D276" s="222" t="s">
        <v>380</v>
      </c>
      <c r="E276" s="222" t="s">
        <v>381</v>
      </c>
      <c r="F276" s="222" t="s">
        <v>382</v>
      </c>
      <c r="G276" s="222" t="s">
        <v>419</v>
      </c>
      <c r="H276" s="222" t="s">
        <v>420</v>
      </c>
      <c r="I276" s="223" t="s">
        <v>421</v>
      </c>
      <c r="J276" s="222"/>
      <c r="K276" s="222" t="s">
        <v>422</v>
      </c>
      <c r="L276" s="226"/>
      <c r="M276" s="98"/>
      <c r="N276" s="99"/>
    </row>
    <row r="277" spans="1:81" s="6" customFormat="1" x14ac:dyDescent="0.2">
      <c r="A277" s="5" t="s">
        <v>158</v>
      </c>
      <c r="B277" s="5"/>
      <c r="C277" s="5"/>
      <c r="D277" s="240" t="s">
        <v>441</v>
      </c>
      <c r="E277" s="240" t="s">
        <v>441</v>
      </c>
      <c r="F277" s="240" t="s">
        <v>441</v>
      </c>
      <c r="G277" s="240" t="s">
        <v>441</v>
      </c>
      <c r="H277" s="240" t="s">
        <v>441</v>
      </c>
      <c r="I277" s="241" t="s">
        <v>441</v>
      </c>
      <c r="J277" s="240"/>
      <c r="K277" s="240">
        <v>0</v>
      </c>
      <c r="L277" s="227"/>
      <c r="N277" s="72"/>
    </row>
    <row r="278" spans="1:81" s="8" customFormat="1" ht="11.25" x14ac:dyDescent="0.2">
      <c r="A278" s="7" t="s">
        <v>418</v>
      </c>
      <c r="B278" s="7"/>
      <c r="C278" s="7"/>
      <c r="D278" s="7"/>
      <c r="E278" s="134"/>
      <c r="F278" s="135"/>
      <c r="G278" s="135"/>
      <c r="H278" s="135"/>
      <c r="I278" s="136"/>
      <c r="J278" s="135"/>
      <c r="K278" s="137"/>
      <c r="L278" s="7"/>
      <c r="N278" s="82"/>
    </row>
    <row r="279" spans="1:81" s="8" customFormat="1" ht="11.25" x14ac:dyDescent="0.2">
      <c r="A279" s="138"/>
      <c r="B279" s="138"/>
      <c r="C279" s="138"/>
      <c r="D279" s="138"/>
      <c r="E279" s="138"/>
      <c r="F279" s="138"/>
      <c r="G279" s="138"/>
      <c r="H279" s="138"/>
      <c r="I279" s="139"/>
      <c r="J279" s="138"/>
      <c r="K279" s="138"/>
      <c r="L279" s="138"/>
      <c r="N279" s="82"/>
    </row>
    <row r="280" spans="1:81" s="8" customFormat="1" ht="11.25" x14ac:dyDescent="0.2">
      <c r="A280" s="104"/>
      <c r="B280" s="104"/>
      <c r="C280" s="104"/>
      <c r="D280" s="104"/>
      <c r="E280" s="104"/>
      <c r="F280" s="104"/>
      <c r="G280" s="104"/>
      <c r="H280" s="104"/>
      <c r="I280" s="105"/>
      <c r="J280" s="104"/>
      <c r="K280" s="104"/>
      <c r="L280" s="104"/>
      <c r="N280" s="82"/>
    </row>
    <row r="281" spans="1:81" s="8" customFormat="1" ht="18" x14ac:dyDescent="0.25">
      <c r="A281" s="114"/>
      <c r="B281" s="106"/>
      <c r="C281" s="106"/>
      <c r="D281" s="106" t="s">
        <v>426</v>
      </c>
      <c r="E281" s="108"/>
      <c r="F281" s="106" t="s">
        <v>19</v>
      </c>
      <c r="G281" s="106"/>
      <c r="H281" s="115" t="s">
        <v>425</v>
      </c>
      <c r="I281" s="107"/>
      <c r="J281" s="106"/>
      <c r="K281" s="184">
        <f>SUM(F282:F285)</f>
        <v>0</v>
      </c>
      <c r="L281" s="104"/>
      <c r="N281" s="82"/>
    </row>
    <row r="282" spans="1:81" s="8" customFormat="1" ht="15.75" x14ac:dyDescent="0.25">
      <c r="A282" s="122" t="s">
        <v>424</v>
      </c>
      <c r="B282" s="122"/>
      <c r="C282" s="122"/>
      <c r="D282" s="106"/>
      <c r="E282" s="121"/>
      <c r="F282" s="123">
        <f>K274/3</f>
        <v>0</v>
      </c>
      <c r="G282" s="106" t="s">
        <v>365</v>
      </c>
      <c r="H282" s="106" t="s">
        <v>433</v>
      </c>
      <c r="I282" s="107"/>
      <c r="J282" s="106"/>
      <c r="K282" s="106" t="s">
        <v>427</v>
      </c>
      <c r="L282" s="104"/>
      <c r="N282" s="82"/>
    </row>
    <row r="283" spans="1:81" s="8" customFormat="1" ht="15.75" x14ac:dyDescent="0.25">
      <c r="A283" s="122" t="s">
        <v>424</v>
      </c>
      <c r="B283" s="122"/>
      <c r="C283" s="122"/>
      <c r="D283" s="106"/>
      <c r="E283" s="106"/>
      <c r="F283" s="123">
        <f>F282</f>
        <v>0</v>
      </c>
      <c r="G283" s="106" t="s">
        <v>365</v>
      </c>
      <c r="H283" s="106" t="s">
        <v>434</v>
      </c>
      <c r="I283" s="107"/>
      <c r="J283" s="106"/>
      <c r="K283" s="104"/>
      <c r="L283" s="104"/>
      <c r="N283" s="82"/>
    </row>
    <row r="284" spans="1:81" s="8" customFormat="1" ht="15.75" x14ac:dyDescent="0.25">
      <c r="A284" s="122" t="s">
        <v>424</v>
      </c>
      <c r="B284" s="122"/>
      <c r="C284" s="122"/>
      <c r="D284" s="106"/>
      <c r="E284" s="104"/>
      <c r="F284" s="123">
        <f>F282</f>
        <v>0</v>
      </c>
      <c r="G284" s="106" t="s">
        <v>365</v>
      </c>
      <c r="H284" s="106" t="s">
        <v>435</v>
      </c>
      <c r="I284" s="107"/>
      <c r="J284" s="106"/>
      <c r="K284" s="106"/>
      <c r="L284" s="104"/>
      <c r="N284" s="82"/>
    </row>
    <row r="285" spans="1:81" s="113" customFormat="1" ht="15.75" x14ac:dyDescent="0.25">
      <c r="A285" s="122" t="s">
        <v>438</v>
      </c>
      <c r="B285" s="115"/>
      <c r="C285" s="115"/>
      <c r="D285" s="115"/>
      <c r="E285" s="115"/>
      <c r="F285" s="123"/>
      <c r="G285" s="106"/>
      <c r="H285" s="106"/>
      <c r="I285" s="116"/>
      <c r="J285" s="115"/>
      <c r="K285" s="115"/>
      <c r="L285" s="115"/>
      <c r="M285" s="115"/>
      <c r="N285" s="238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5"/>
      <c r="BU285" s="115"/>
      <c r="BV285" s="115"/>
      <c r="BW285" s="115"/>
      <c r="BX285" s="115"/>
      <c r="BY285" s="115"/>
      <c r="BZ285" s="115"/>
      <c r="CA285" s="115"/>
      <c r="CB285" s="115"/>
      <c r="CC285" s="115"/>
    </row>
    <row r="286" spans="1:81" ht="15.75" x14ac:dyDescent="0.25">
      <c r="A286" s="117"/>
      <c r="B286" s="109"/>
      <c r="C286" s="109"/>
      <c r="D286" s="109"/>
      <c r="E286" s="124"/>
      <c r="F286" s="183"/>
      <c r="G286" s="112"/>
      <c r="H286" s="110"/>
      <c r="I286" s="111"/>
      <c r="J286" s="109"/>
      <c r="K286" s="118"/>
    </row>
    <row r="287" spans="1:81" ht="15.75" x14ac:dyDescent="0.25">
      <c r="A287" s="117"/>
      <c r="B287" s="109"/>
      <c r="C287" s="109"/>
      <c r="D287" s="109"/>
      <c r="E287" s="124"/>
      <c r="F287" s="109"/>
      <c r="G287" s="112"/>
      <c r="H287" s="110"/>
      <c r="I287" s="111"/>
      <c r="J287" s="109"/>
      <c r="K287" s="118"/>
    </row>
    <row r="288" spans="1:81" ht="15.75" x14ac:dyDescent="0.25">
      <c r="A288" s="117"/>
      <c r="B288" s="109"/>
      <c r="C288" s="109"/>
      <c r="D288" s="109"/>
      <c r="E288" s="109"/>
      <c r="F288" s="109"/>
      <c r="G288" s="112"/>
      <c r="H288" s="110"/>
      <c r="I288" s="111"/>
      <c r="J288" s="109"/>
      <c r="K288" s="109"/>
    </row>
    <row r="289" spans="1:14" s="36" customFormat="1" ht="23.25" x14ac:dyDescent="0.35">
      <c r="I289" s="100"/>
      <c r="K289" s="101"/>
      <c r="M289" s="69"/>
      <c r="N289" s="83"/>
    </row>
    <row r="290" spans="1:14" s="36" customFormat="1" ht="23.25" x14ac:dyDescent="0.35">
      <c r="D290" s="36" t="s">
        <v>412</v>
      </c>
      <c r="G290" s="36" t="s">
        <v>366</v>
      </c>
      <c r="I290" s="92"/>
      <c r="M290" s="69"/>
      <c r="N290" s="83"/>
    </row>
    <row r="291" spans="1:14" s="36" customFormat="1" ht="23.25" x14ac:dyDescent="0.35">
      <c r="D291" s="36" t="s">
        <v>349</v>
      </c>
      <c r="I291" s="92"/>
      <c r="M291" s="69"/>
      <c r="N291" s="83"/>
    </row>
    <row r="292" spans="1:14" s="36" customFormat="1" ht="23.25" x14ac:dyDescent="0.35">
      <c r="I292" s="92"/>
      <c r="M292" s="69"/>
      <c r="N292" s="103"/>
    </row>
    <row r="293" spans="1:14" x14ac:dyDescent="0.2">
      <c r="N293" s="79"/>
    </row>
    <row r="294" spans="1:14" s="37" customFormat="1" ht="20.25" x14ac:dyDescent="0.3">
      <c r="A294" s="2" t="s">
        <v>14</v>
      </c>
      <c r="I294" s="94"/>
      <c r="M294" s="70"/>
      <c r="N294" s="84"/>
    </row>
    <row r="295" spans="1:14" s="37" customFormat="1" ht="20.25" x14ac:dyDescent="0.3">
      <c r="A295" s="37" t="s">
        <v>20</v>
      </c>
      <c r="D295" s="37" t="s">
        <v>351</v>
      </c>
      <c r="F295" s="120"/>
      <c r="I295" s="94">
        <f>I65</f>
        <v>0</v>
      </c>
      <c r="J295" s="38" t="s">
        <v>365</v>
      </c>
      <c r="M295" s="70"/>
      <c r="N295" s="84"/>
    </row>
    <row r="296" spans="1:14" s="37" customFormat="1" ht="20.25" x14ac:dyDescent="0.3">
      <c r="A296" s="37" t="s">
        <v>22</v>
      </c>
      <c r="D296" s="37" t="s">
        <v>336</v>
      </c>
      <c r="F296" s="120"/>
      <c r="I296" s="94">
        <f>I72</f>
        <v>0</v>
      </c>
      <c r="J296" s="38" t="s">
        <v>365</v>
      </c>
      <c r="M296" s="70"/>
      <c r="N296" s="84"/>
    </row>
    <row r="297" spans="1:14" s="37" customFormat="1" ht="20.25" x14ac:dyDescent="0.3">
      <c r="A297" s="37" t="s">
        <v>24</v>
      </c>
      <c r="D297" s="37" t="s">
        <v>337</v>
      </c>
      <c r="I297" s="94">
        <f>I93</f>
        <v>0</v>
      </c>
      <c r="J297" s="38" t="s">
        <v>365</v>
      </c>
      <c r="M297" s="70"/>
      <c r="N297" s="84"/>
    </row>
    <row r="298" spans="1:14" s="37" customFormat="1" ht="20.25" x14ac:dyDescent="0.3">
      <c r="A298" s="37" t="s">
        <v>26</v>
      </c>
      <c r="D298" s="37" t="s">
        <v>413</v>
      </c>
      <c r="I298" s="94">
        <f>I105</f>
        <v>0</v>
      </c>
      <c r="J298" s="38" t="s">
        <v>365</v>
      </c>
      <c r="M298" s="70"/>
      <c r="N298" s="84"/>
    </row>
    <row r="299" spans="1:14" s="37" customFormat="1" ht="20.25" x14ac:dyDescent="0.3">
      <c r="A299" s="37" t="s">
        <v>28</v>
      </c>
      <c r="D299" s="37" t="s">
        <v>338</v>
      </c>
      <c r="I299" s="94">
        <f>I126</f>
        <v>0</v>
      </c>
      <c r="J299" s="38" t="s">
        <v>365</v>
      </c>
      <c r="M299" s="70"/>
      <c r="N299" s="84"/>
    </row>
    <row r="300" spans="1:14" s="37" customFormat="1" ht="20.25" x14ac:dyDescent="0.3">
      <c r="A300" s="37" t="s">
        <v>29</v>
      </c>
      <c r="D300" s="37" t="s">
        <v>387</v>
      </c>
      <c r="I300" s="94">
        <f>I145</f>
        <v>0</v>
      </c>
      <c r="J300" s="38" t="s">
        <v>365</v>
      </c>
      <c r="M300" s="70"/>
      <c r="N300" s="84"/>
    </row>
    <row r="301" spans="1:14" s="37" customFormat="1" ht="20.25" x14ac:dyDescent="0.3">
      <c r="A301" s="37" t="s">
        <v>31</v>
      </c>
      <c r="D301" s="37" t="s">
        <v>352</v>
      </c>
      <c r="I301" s="94">
        <f>I169</f>
        <v>0</v>
      </c>
      <c r="J301" s="38" t="s">
        <v>365</v>
      </c>
      <c r="M301" s="70"/>
      <c r="N301" s="84"/>
    </row>
    <row r="302" spans="1:14" s="37" customFormat="1" ht="20.25" x14ac:dyDescent="0.3">
      <c r="A302" s="37" t="s">
        <v>33</v>
      </c>
      <c r="D302" s="37" t="s">
        <v>339</v>
      </c>
      <c r="I302" s="94">
        <f>I187</f>
        <v>0</v>
      </c>
      <c r="J302" s="38" t="s">
        <v>365</v>
      </c>
      <c r="M302" s="70"/>
      <c r="N302" s="84"/>
    </row>
    <row r="303" spans="1:14" s="37" customFormat="1" ht="20.25" x14ac:dyDescent="0.3">
      <c r="A303" s="37" t="s">
        <v>34</v>
      </c>
      <c r="D303" s="37" t="s">
        <v>340</v>
      </c>
      <c r="I303" s="94">
        <f>I202</f>
        <v>0</v>
      </c>
      <c r="J303" s="38" t="s">
        <v>365</v>
      </c>
      <c r="M303" s="70"/>
      <c r="N303" s="84"/>
    </row>
    <row r="304" spans="1:14" s="37" customFormat="1" ht="20.25" x14ac:dyDescent="0.3">
      <c r="A304" s="37" t="s">
        <v>35</v>
      </c>
      <c r="D304" s="37" t="s">
        <v>341</v>
      </c>
      <c r="I304" s="94">
        <f>I221</f>
        <v>0</v>
      </c>
      <c r="J304" s="38" t="s">
        <v>365</v>
      </c>
      <c r="M304" s="70"/>
      <c r="N304" s="84"/>
    </row>
    <row r="305" spans="1:14" s="37" customFormat="1" ht="20.25" x14ac:dyDescent="0.3">
      <c r="A305" s="37" t="s">
        <v>36</v>
      </c>
      <c r="D305" s="37" t="s">
        <v>342</v>
      </c>
      <c r="I305" s="94">
        <f>I231</f>
        <v>0</v>
      </c>
      <c r="J305" s="38" t="s">
        <v>365</v>
      </c>
      <c r="M305" s="70"/>
      <c r="N305" s="84"/>
    </row>
    <row r="306" spans="1:14" s="37" customFormat="1" ht="20.25" x14ac:dyDescent="0.3">
      <c r="A306" s="37" t="s">
        <v>42</v>
      </c>
      <c r="D306" s="37" t="s">
        <v>343</v>
      </c>
      <c r="I306" s="94">
        <f>I250</f>
        <v>0</v>
      </c>
      <c r="J306" s="38" t="s">
        <v>365</v>
      </c>
      <c r="M306" s="70"/>
      <c r="N306" s="84"/>
    </row>
    <row r="307" spans="1:14" s="37" customFormat="1" ht="20.25" x14ac:dyDescent="0.3">
      <c r="A307" s="37" t="s">
        <v>44</v>
      </c>
      <c r="D307" s="37" t="s">
        <v>344</v>
      </c>
      <c r="I307" s="94">
        <f>I259</f>
        <v>0</v>
      </c>
      <c r="J307" s="38" t="s">
        <v>365</v>
      </c>
      <c r="M307" s="70"/>
      <c r="N307" s="84"/>
    </row>
    <row r="308" spans="1:14" s="61" customFormat="1" ht="20.25" x14ac:dyDescent="0.3">
      <c r="A308" s="60" t="s">
        <v>345</v>
      </c>
      <c r="D308" s="61" t="s">
        <v>325</v>
      </c>
      <c r="I308" s="95">
        <f>I264</f>
        <v>0</v>
      </c>
      <c r="J308" s="62" t="s">
        <v>365</v>
      </c>
      <c r="K308" s="10"/>
      <c r="M308" s="70"/>
      <c r="N308" s="84"/>
    </row>
    <row r="309" spans="1:14" s="37" customFormat="1" ht="20.25" x14ac:dyDescent="0.3">
      <c r="A309" s="37" t="s">
        <v>150</v>
      </c>
      <c r="D309" s="37" t="s">
        <v>147</v>
      </c>
      <c r="I309" s="94">
        <f>I266</f>
        <v>0</v>
      </c>
      <c r="J309" s="38" t="s">
        <v>365</v>
      </c>
      <c r="M309" s="70"/>
      <c r="N309" s="84"/>
    </row>
    <row r="310" spans="1:14" s="37" customFormat="1" ht="20.25" x14ac:dyDescent="0.3">
      <c r="A310" s="37" t="s">
        <v>151</v>
      </c>
      <c r="D310" s="37" t="s">
        <v>348</v>
      </c>
      <c r="E310" s="39"/>
      <c r="F310" s="120"/>
      <c r="I310" s="94">
        <f>I267</f>
        <v>0</v>
      </c>
      <c r="J310" s="38" t="s">
        <v>365</v>
      </c>
      <c r="M310" s="70"/>
      <c r="N310" s="84"/>
    </row>
    <row r="311" spans="1:14" s="37" customFormat="1" ht="20.25" x14ac:dyDescent="0.3">
      <c r="A311" s="37" t="s">
        <v>152</v>
      </c>
      <c r="D311" s="37" t="s">
        <v>347</v>
      </c>
      <c r="E311" s="39"/>
      <c r="F311" s="120"/>
      <c r="I311" s="94">
        <f>I268</f>
        <v>0</v>
      </c>
      <c r="J311" s="38" t="s">
        <v>365</v>
      </c>
      <c r="M311" s="70"/>
      <c r="N311" s="84"/>
    </row>
    <row r="312" spans="1:14" s="37" customFormat="1" ht="20.25" x14ac:dyDescent="0.3">
      <c r="A312" s="37" t="s">
        <v>378</v>
      </c>
      <c r="D312" s="37" t="s">
        <v>374</v>
      </c>
      <c r="E312" s="39"/>
      <c r="I312" s="94">
        <f>I270</f>
        <v>0</v>
      </c>
      <c r="J312" s="38" t="s">
        <v>365</v>
      </c>
      <c r="M312" s="70"/>
      <c r="N312" s="84"/>
    </row>
    <row r="313" spans="1:14" s="37" customFormat="1" ht="20.25" x14ac:dyDescent="0.3">
      <c r="A313" s="37" t="s">
        <v>154</v>
      </c>
      <c r="D313" s="37" t="s">
        <v>346</v>
      </c>
      <c r="E313" s="39"/>
      <c r="I313" s="94">
        <f>I272</f>
        <v>0</v>
      </c>
      <c r="J313" s="38" t="s">
        <v>365</v>
      </c>
      <c r="M313" s="70"/>
      <c r="N313" s="84"/>
    </row>
    <row r="316" spans="1:14" ht="27.75" x14ac:dyDescent="0.4">
      <c r="D316" s="40" t="s">
        <v>350</v>
      </c>
      <c r="K316" s="65" t="s">
        <v>366</v>
      </c>
    </row>
  </sheetData>
  <mergeCells count="3">
    <mergeCell ref="C19:H19"/>
    <mergeCell ref="I25:K25"/>
    <mergeCell ref="A51:K51"/>
  </mergeCells>
  <phoneticPr fontId="50" type="noConversion"/>
  <hyperlinks>
    <hyperlink ref="I24" r:id="rId1" display="www.vtvfra.de"/>
  </hyperlinks>
  <printOptions horizontalCentered="1" verticalCentered="1"/>
  <pageMargins left="0.39370078740157483" right="0.47244094488188981" top="0.39370078740157483" bottom="0.39370078740157483" header="0.51181102362204722" footer="0.51181102362204722"/>
  <pageSetup paperSize="9" orientation="landscape" horizontalDpi="300" verticalDpi="300" r:id="rId2"/>
  <headerFooter alignWithMargins="0">
    <oddHeader>&amp;LName Auftraggeber&amp;CKalkulation Auftrag</oddHeader>
    <oddFooter>&amp;R&amp;P</oddFooter>
  </headerFooter>
  <rowBreaks count="12" manualBreakCount="12">
    <brk id="16" max="16383" man="1"/>
    <brk id="51" max="16383" man="1"/>
    <brk id="73" max="16383" man="1"/>
    <brk id="94" max="16383" man="1"/>
    <brk id="127" max="16383" man="1"/>
    <brk id="146" max="16383" man="1"/>
    <brk id="170" max="16383" man="1"/>
    <brk id="203" max="16383" man="1"/>
    <brk id="232" max="16383" man="1"/>
    <brk id="260" max="16383" man="1"/>
    <brk id="288" max="16383" man="1"/>
    <brk id="31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Tabelle2</vt:lpstr>
      <vt:lpstr>Tabelle3</vt:lpstr>
      <vt:lpstr>Tabelle1</vt:lpstr>
      <vt:lpstr>Tabelle1!Druckbereich</vt:lpstr>
    </vt:vector>
  </TitlesOfParts>
  <Company>VTV VINZENS UND PARTNER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VINZENS</dc:creator>
  <cp:lastModifiedBy>vinzens08!</cp:lastModifiedBy>
  <cp:lastPrinted>2008-02-08T21:51:10Z</cp:lastPrinted>
  <dcterms:created xsi:type="dcterms:W3CDTF">1997-11-25T21:17:52Z</dcterms:created>
  <dcterms:modified xsi:type="dcterms:W3CDTF">2015-04-16T17:36:20Z</dcterms:modified>
</cp:coreProperties>
</file>